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计划表1" sheetId="1" r:id="rId1"/>
    <sheet name="Sheet1" sheetId="2" r:id="rId2"/>
  </sheets>
  <definedNames>
    <definedName name="_xlnm._FilterDatabase" localSheetId="0" hidden="1">岗位计划表1!$A$1:$P$51</definedName>
    <definedName name="_xlnm.Print_Titles" localSheetId="0">岗位计划表1!$1:$1</definedName>
  </definedNames>
  <calcPr calcId="144525"/>
</workbook>
</file>

<file path=xl/comments1.xml><?xml version="1.0" encoding="utf-8"?>
<comments xmlns="http://schemas.openxmlformats.org/spreadsheetml/2006/main">
  <authors>
    <author>tc={28F47434-F93B-4D89-80CB-247C86B470D3}</author>
    <author>tc={78379EF5-D0D3-4DE2-B824-E29347C09102}</author>
  </authors>
  <commentList>
    <comment ref="N35" authorId="0">
      <text>
        <r>
          <rPr>
            <sz val="10"/>
            <rFont val="宋体"/>
            <charset val="134"/>
          </rPr>
          <t>[线程批注]
你的Excel版本可读取此线程批注; 但如果在更新版本的Excel中打开文件，则对批注所作的任何改动都将被删除。了解详细信息: https://go.microsoft.com/fwlink/?linkid=870924
注释:
    可否专业考核？  感觉文科综合和财会都不搭</t>
        </r>
      </text>
    </comment>
    <comment ref="N48" authorId="1">
      <text>
        <r>
          <rPr>
            <sz val="10"/>
            <rFont val="宋体"/>
            <charset val="134"/>
          </rPr>
          <t>[线程批注]
你的Excel版本可读取此线程批注; 但如果在更新版本的Excel中打开文件，则对批注所作的任何改动都将被删除。了解详细信息: https://go.microsoft.com/fwlink/?linkid=870924
注释:
    建议文科综合</t>
        </r>
      </text>
    </comment>
  </commentList>
</comments>
</file>

<file path=xl/sharedStrings.xml><?xml version="1.0" encoding="utf-8"?>
<sst xmlns="http://schemas.openxmlformats.org/spreadsheetml/2006/main" count="644" uniqueCount="252">
  <si>
    <t>序号</t>
  </si>
  <si>
    <t>单位名称</t>
  </si>
  <si>
    <t>岗位类别</t>
  </si>
  <si>
    <t>岗位名称</t>
  </si>
  <si>
    <t>岗位代码</t>
  </si>
  <si>
    <t>计划人数</t>
  </si>
  <si>
    <t>年龄上限</t>
  </si>
  <si>
    <t>学历学位要求</t>
  </si>
  <si>
    <t>专业要求</t>
  </si>
  <si>
    <t>证书要求</t>
  </si>
  <si>
    <t>其他条件</t>
  </si>
  <si>
    <t>岗位职责</t>
  </si>
  <si>
    <t>工资福利待遇</t>
  </si>
  <si>
    <t>笔试考核类别</t>
  </si>
  <si>
    <t>面试考核形式</t>
  </si>
  <si>
    <t>面试需要PPT</t>
  </si>
  <si>
    <t>南昌水业集团有限责任公司</t>
  </si>
  <si>
    <t>专业技术岗</t>
  </si>
  <si>
    <t>网络安全工程师</t>
  </si>
  <si>
    <t>35周岁</t>
  </si>
  <si>
    <t>研究生学历（硕士及以上学位）</t>
  </si>
  <si>
    <t>计算机相关专业</t>
  </si>
  <si>
    <t>取得网络安全相关资格证书优先</t>
  </si>
  <si>
    <t>1、男性优先，同等学历并从事相关工作两年以上者优先；
2、对各品牌的安全产品(如防火墙、防病毒、入侵检测、日志审计、堡垒机等)有较好的理论基础和实践经验，了解各品牌安全产品的特点、使用方法及常用的调试技巧。精通Linux等系统环境，能进行维护管理和故障分析。</t>
  </si>
  <si>
    <t>1、公司各板块网络安全维护。</t>
  </si>
  <si>
    <t>参照水业标准，同岗同酬</t>
  </si>
  <si>
    <t>专业考核</t>
  </si>
  <si>
    <t>半结构化面试</t>
  </si>
  <si>
    <t>是</t>
  </si>
  <si>
    <t>软件工程师</t>
  </si>
  <si>
    <t>软件工程专业、计算机技术专业</t>
  </si>
  <si>
    <t>1、男性优先，同等学历并从事相关工作两年以上者；
2、至少2年基于java的项目开发经验；
3、具备编码的能力、熟悉基于 J2EE的相关开源技术；
4、熟练使用ORACLE、SQL、MYSQL等数据库；
5、熟悉软件开发流程、设计模式、体系结构；
6、独立解决技术问题，有较强的创新意识；
7、精通Linux操作系统，能进行维护管理和故障分析；
8、获得OCA/ OCP/ OCM证书者可放宽专业要求；
9、软考高级程序员证书者可放宽专业要求；                         
10、2年以上有软件公司开发岗位工作经历者优先。</t>
  </si>
  <si>
    <t>1、公司应用软件开发及维护。</t>
  </si>
  <si>
    <t>安义水司给排水技术员</t>
  </si>
  <si>
    <t>本科学历（学士学位）</t>
  </si>
  <si>
    <t>给排水科学与工程专业</t>
  </si>
  <si>
    <t>1、男性优先；
2、有1年以上工作经验者优先。</t>
  </si>
  <si>
    <t>1、对水厂工艺有一定的了解，并能对水厂工艺存在的问题进行分析。</t>
  </si>
  <si>
    <t>南昌市燃气集团有限公司</t>
  </si>
  <si>
    <t>安全管理员</t>
  </si>
  <si>
    <t>本科及以上学历</t>
  </si>
  <si>
    <t>理学类、安全工程类专业</t>
  </si>
  <si>
    <t>取得安全相关初级以上职称</t>
  </si>
  <si>
    <t>1、具有2年及以上燃气行业基础或安全管理经验。</t>
  </si>
  <si>
    <t>1、贯彻执行公司各项安全生产的方针、政策，确保各项政策和指引得以实施，协助做好公司安全培训工作，积极开展安全生产工作。</t>
  </si>
  <si>
    <t>年薪8万-10万元</t>
  </si>
  <si>
    <t>否</t>
  </si>
  <si>
    <t>会计</t>
  </si>
  <si>
    <t>会计与审计类专业</t>
  </si>
  <si>
    <t>取得初级及以上会计证</t>
  </si>
  <si>
    <t>1、具有2年及以上财务工作经验；       
2、熟练使用办公软件，并具有一定的公文写作、统计分析能力。</t>
  </si>
  <si>
    <t>1、根据公司整体财务管理工作需求，完成公司各类业务相应财务岗位的工作，及交办的其他事项。</t>
  </si>
  <si>
    <t>财务会计</t>
  </si>
  <si>
    <t>南昌市政工程开发集团有限公司</t>
  </si>
  <si>
    <t>预算员</t>
  </si>
  <si>
    <t>本科学历</t>
  </si>
  <si>
    <t>工程造价专业</t>
  </si>
  <si>
    <t>1、2年以上相关工作经验。</t>
  </si>
  <si>
    <t>1、工程项目预决算。</t>
  </si>
  <si>
    <t>年收入8万元以上</t>
  </si>
  <si>
    <t>建筑工程</t>
  </si>
  <si>
    <t>1、有建筑行业从业经验者优先。</t>
  </si>
  <si>
    <t>1、日常财务核算、纳税申报等财务运营管理工作；
2、根据公司及集团要求，提供财务月报、季报和年报，协调对外审计，提供所需财会资料；
3、认真执行公司会计等相关制度，严控操作风险，确保资金规范运营；
4、协调与税务、会计师事务所等外部单位关系；
5、用好税收政策、规避企业涉税风险、依法纳税、并负责减免税、退税的申报。</t>
  </si>
  <si>
    <t>施工技术员</t>
  </si>
  <si>
    <t xml:space="preserve">水利类专业                                                                           </t>
  </si>
  <si>
    <t>1、3年以上相关经验；
2、男性优先及有相关证书优先。</t>
  </si>
  <si>
    <t>1、具备给排水工程、强、弱电等相关专业知识。并且掌握施工验收规范、规程，熟悉施工全过程。</t>
  </si>
  <si>
    <t>机电工程师</t>
  </si>
  <si>
    <t>建筑类、机电相关专业</t>
  </si>
  <si>
    <t xml:space="preserve">1、3年以上建筑类相关经验；
2、男性优先及有相关证书优先。                       </t>
  </si>
  <si>
    <t>1、工程现场施工，具备建筑项目电力（包括弱电系统）、通风与空调、消防、工业设备安装等安装工程的施工技术管理和指导能力。</t>
  </si>
  <si>
    <t>年收入9万元以上</t>
  </si>
  <si>
    <t>管理岗</t>
  </si>
  <si>
    <t>文秘1</t>
  </si>
  <si>
    <t>中文类、新闻类或相关专业</t>
  </si>
  <si>
    <t>1、中共党员（预备党员）；
2、两年以上相关工作经验，具有较强的沟通能力和丰富的党务工作经验，能够独立完成有关公文写作；
3、男性优先。</t>
  </si>
  <si>
    <t>1、党务等材料撰写。</t>
  </si>
  <si>
    <t>文科综合</t>
  </si>
  <si>
    <t>文秘2</t>
  </si>
  <si>
    <t>1、两年以上相关工作经验，具有较强的沟通能力和丰富的文秘等工作经验；
2、具备较强的公文写作功底，能够独立完成有关公文写作。</t>
  </si>
  <si>
    <t>1、行政等材料撰写</t>
  </si>
  <si>
    <t>土木工程专业</t>
  </si>
  <si>
    <t>1、具有2年以上现场施工经验；
2、男性优先。</t>
  </si>
  <si>
    <t>1、工程现场施工</t>
  </si>
  <si>
    <t>工作地点依据公司安排国内或国外（肯尼亚），如派驻国外，其薪酬按国内和国外两部分执行：
1、国内：按我司在岗职工薪酬福利标准执行。
2、国外：1.1万-1.5万元/月</t>
  </si>
  <si>
    <t>成本分析员</t>
  </si>
  <si>
    <t>1、熟悉建筑工程工序，熟练掌握国家《民法典》招投标部分、《建筑法》、《建设工程工程量清单计价规范》的内容；
2、需经常下工地，男性优先。</t>
  </si>
  <si>
    <t>1、审核施工现场进度，协调决算办情况，掌握工程项目工程计量、审核、材料价差调整等有关经济签证资料，编制、审核建筑工程预决算。</t>
  </si>
  <si>
    <t xml:space="preserve">城市道路与桥梁相关专业                                                            </t>
  </si>
  <si>
    <t xml:space="preserve">1、能够掌握CAD等工程设计软件，对设计项目尽职尽责，完成好项目设计后期的施工服务任务；
2、有较强的工程沟通能力和协调能力。            </t>
  </si>
  <si>
    <t>1、工程现场施工。</t>
  </si>
  <si>
    <t>法务</t>
  </si>
  <si>
    <t>法律类专业</t>
  </si>
  <si>
    <t>律师职业资格证</t>
  </si>
  <si>
    <t>1、2年以上相关工作经验，熟悉国家法律法规；
2、具有较强逻辑思维分析能力；
3、擅于沟通，责任心强，有团队协作精神；
4、能熟练使用办公软件，有一定的写作能力；
5、中共党员；
6、有建筑类企业工作经验优先；
7、全日制优先。</t>
  </si>
  <si>
    <t xml:space="preserve">1、参与公司法律文书的起草、修改工作：
2、审核公司合同和规章制度；
3、负责公司的普法工作和内控相关工作；
4、根据公司生产经营需要，评估合规风险，提供相关法律建议和意见；
5、负责对公司合同履约情况进行检查，并提出相关处理意见；
6、负责与司法机关、政府相关部门对法律事务进行沟通协调；
7、参与处理法律事件的调解、仲裁和诉讼等。
</t>
  </si>
  <si>
    <t>按单位薪酬标准执行</t>
  </si>
  <si>
    <t>南昌市政公用工程项目管理有限公司</t>
  </si>
  <si>
    <t>本科及以上学历（学士及以上学位）</t>
  </si>
  <si>
    <t>1、中共党员。</t>
  </si>
  <si>
    <t>1、负责公司日常法务工作；
2、起草、审核、规范各类合同文本；
3、监督履行情况，协调解决合同履行中的法律问题，协助处理公司的各种法律纠纷。</t>
  </si>
  <si>
    <t>8万-10万元</t>
  </si>
  <si>
    <t>工程管理</t>
  </si>
  <si>
    <t xml:space="preserve">土木工程相关专业,工程管理、工程造价专业
</t>
  </si>
  <si>
    <t>1、中共党员、学生会干部优先。</t>
  </si>
  <si>
    <t>1、负责项目现场施工、安全、质量、进度等相关技术管理工作，解决工程项目施工中的设计、施工问题及涉外关系。</t>
  </si>
  <si>
    <t>7万-10万元</t>
  </si>
  <si>
    <t>建筑电气与智能化相关专业、建筑环境与设备工程相关专业</t>
  </si>
  <si>
    <t>1、负责审查施工作业方案与机电工程的项目技术指导工作。</t>
  </si>
  <si>
    <t>南昌市幸福渠水域治理有限公司</t>
  </si>
  <si>
    <t>法务员</t>
  </si>
  <si>
    <t>1、2年以上相关工作经验，熟悉国家法律法规、企业内部规范等；
2、自觉性强，独立学习分析能力、逻辑思维强，有责任心和良好的职业操守；
3、沟通协调能力强，具备团队合作精神，能高效高质完成工作，并能承受较强的工作压力；
4、熟练使用各种办公室软件，具有较强的阅读能力、写作能力和表达能力。</t>
  </si>
  <si>
    <t>1、负责公司法律法规方面文件的管理；
2、参与企业法律文书的起草和修改工作,审核本公司规章制度；
3、负责公司的普法工作和内审工作；
4、参与各类合同审查及重大经济合同的评审；
5、对本公司经营生产行为合法性进行监督，对本公司的生产经营决策提出法律意见，对违反法律法规的行为提出纠正的建议；
6、参与企业谈判,代理本企业的案件调查、取证、诉讼、仲裁活动；
7、负责本公司的合同管理工作，制定、完善合同管理制度；
8、负责本公司所有对外签订合同的法律方面的审核、资质审查，保证合同的合法性、完整性；
9、负责对公司对外签订合同履约情况进行检查,并有权对违反规定的行为做出处理。</t>
  </si>
  <si>
    <t>年收入7万元以上
（转正后）</t>
  </si>
  <si>
    <t>南昌市政公用生态农业有限公司</t>
  </si>
  <si>
    <t xml:space="preserve">
1、熟悉财税、会计及有关经济方面的法律、法规制度，有扎实的财会专业知识和现代企业管理基础知识；
2、从事会计岗位工作2年以上者优先。</t>
  </si>
  <si>
    <t>1、日常财务凭证的编制、装订、保管工作；
2、预决算的具体编制工作；
3、公司固定资产、无形资产日常管理、记账、盘点等工作；
4、公司库存商品、原材料等日常管理、记账、盘点等工作；
5、公司各项具体涉税工作；
6、完成会计管理人员交办的其他工作；
7、完成各类台账的编制；                            8、若公司成立了新的分子公司或者合作项目，将接受委派任务，工作职责依照公司要求。</t>
  </si>
  <si>
    <t xml:space="preserve">
年薪8万元左右</t>
  </si>
  <si>
    <t>供应链金融</t>
  </si>
  <si>
    <t>专业不限</t>
  </si>
  <si>
    <t>1、熟悉产品产地相关运作模式，有丰富的产地渠道及运营经验；
2、熟悉供应链金融投资，对市场产品趋势会分析，有一定预判能力；
3、有3年以上供应链金融工作经验者优先。</t>
  </si>
  <si>
    <t>1、参与公司供应链金融平台、生态产品规划及产品设计；
2、根据公司战略，分析相关产品渠道，整合上游及下游运作；
3、全程跟踪产品运营情况、搜集产品问题、反馈，对产品运营结果分析，提出解决方案；
4、与金融机构或各类资金方等机构进行接洽与对接，合理制定合作模式与流程，展开相关业务，完善合作方案。</t>
  </si>
  <si>
    <t>江西南旅粮食产业集团有限公司</t>
  </si>
  <si>
    <t>综合办公室行政专员</t>
  </si>
  <si>
    <t>1、两年以上相关工作经验，具有较强的沟通能力和丰富的行政、文秘等工作经验；
2、具备较强的公文写作功底，能够独立完成有关公文写作。
3、中共党员优先。</t>
  </si>
  <si>
    <t>1、做好公司行政日常事务（包括不限于文件收发、整理、归档等；
2、办公会、董事会会务组织及会议记录、整理等)；
3、草拟行政重要会议发言稿、工作总结、报告、公文等。</t>
  </si>
  <si>
    <r>
      <rPr>
        <sz val="12"/>
        <rFont val="宋体"/>
        <charset val="134"/>
        <scheme val="minor"/>
      </rPr>
      <t>年收入6</t>
    </r>
    <r>
      <rPr>
        <sz val="12"/>
        <rFont val="宋体"/>
        <charset val="134"/>
        <scheme val="minor"/>
      </rPr>
      <t>.</t>
    </r>
    <r>
      <rPr>
        <sz val="12"/>
        <rFont val="宋体"/>
        <charset val="134"/>
        <scheme val="minor"/>
      </rPr>
      <t>12</t>
    </r>
    <r>
      <rPr>
        <sz val="12"/>
        <rFont val="宋体"/>
        <charset val="134"/>
        <scheme val="minor"/>
      </rPr>
      <t>万</t>
    </r>
    <r>
      <rPr>
        <sz val="12"/>
        <rFont val="宋体"/>
        <charset val="134"/>
        <scheme val="minor"/>
      </rPr>
      <t>元左右（含五险一金个人部分）</t>
    </r>
  </si>
  <si>
    <t>党务文秘专员</t>
  </si>
  <si>
    <t>1、中共党员，两年以上相关工作经验，具有较强的沟通能力和丰富的党务、文秘等工作经验；
2、具备较强的公文写作功底，能够独立完成有关公文写作。</t>
  </si>
  <si>
    <t>1、做好公司日常党务工作；
2、党委会会务组织及会议记录、整理等；
3、草拟党委重要会议发言稿、工作总结、报告、公文归档等。</t>
  </si>
  <si>
    <t>电子信息</t>
  </si>
  <si>
    <t>计算机类专业</t>
  </si>
  <si>
    <t>1、相关工作三年以上，熟悉OA系统维护，服务器维护。
2、中共党员优先。</t>
  </si>
  <si>
    <t>1、负责网站运营、服务器管理、OA系统管理等。
2、负责对接下属公司网络信息事务。
3、负责对接上级管理部门日常事务。
4、管理公司网络建设，电脑使用、维护、保养等工作
5、完成领导交办的工作。</t>
  </si>
  <si>
    <r>
      <rPr>
        <sz val="12"/>
        <rFont val="宋体"/>
        <charset val="134"/>
        <scheme val="minor"/>
      </rPr>
      <t>年收入6</t>
    </r>
    <r>
      <rPr>
        <sz val="12"/>
        <rFont val="宋体"/>
        <charset val="134"/>
        <scheme val="minor"/>
      </rPr>
      <t>.</t>
    </r>
    <r>
      <rPr>
        <sz val="12"/>
        <rFont val="宋体"/>
        <charset val="134"/>
        <scheme val="minor"/>
      </rPr>
      <t>12万元左右（含五险一金个人部分）</t>
    </r>
  </si>
  <si>
    <t>法务专员</t>
  </si>
  <si>
    <t>1、熟悉合同法、公司法、劳动合同法等法律法规及政策，具备较强的沟通能力、写作能力和良好的团队合作精神；
2、有2年以上公司法务工作经验；
3、中共党员优先。</t>
  </si>
  <si>
    <t>1、负责公司各类合同文本、法律文书起草、审核和规范；
2、负责公司所有合同的档案管理，包括分类、归档存放、按权限提供查询等日常工作；检查监督合同履行情况，协调解决合同履行中出现的法律问题，尽量避免合同纠纷产生；
3、参与公司有关重大决议、规章及其他重要法律文件的合法性审查；负责代表公司参与法律事务的协商、调解、诉讼与仲裁活动，解决公司有关经济往来中的法律事务；
4、负责解答公司及各部门法律事务，做好公司及部门内部其他相关法律事务。</t>
  </si>
  <si>
    <t>财务人员</t>
  </si>
  <si>
    <t>40周岁</t>
  </si>
  <si>
    <t>1、具备相应的财务管理相关知识；
2、具备扎实的财税知识，熟悉用友财务软件及合并财务报表的处理；
3、工作细致，有良好的职业操守，保密性、责任感强；
4、中共党员优先。</t>
  </si>
  <si>
    <t>1、负责公司日常会计核算工作、编制会计凭证、确保收入、成本、费用准确、及时入账；
2、负责编制财务报表及其他相关报表；
3、按时申报纳税、合理纳税筹划；
4、完成领导交办的其他工作。</t>
  </si>
  <si>
    <t>江西南旅酒店管理有限公司</t>
  </si>
  <si>
    <t>党务行政文秘专员</t>
  </si>
  <si>
    <t>1、中共党员，电脑操作熟练，熟练掌握PPT的制作，熟悉党务知识，有一定的文字功底，熟悉人力资源管理。</t>
  </si>
  <si>
    <t>1、负责日常党务工作；
2、负责部门工作、计划的汇总及草拟，负责公司大事记的统计，建立台账；
3、负责公司新闻宣传及信息对外报道；
4、主办部门内公文，依据公司制度规范公司公文格式、指导各部门编写对外发文；
5、负责公司合同整理、保管、统计工作，建立、完善档案台账及档案管理；
6、负责对往来公文的收发、登记、备案、归档；
7、负责与上下级单位行政办对接日常事务；
8、完成领导交办的其他工作。</t>
  </si>
  <si>
    <t>年收入5.4万元左右（含五险一金个人部分）</t>
  </si>
  <si>
    <t>招投标专员</t>
  </si>
  <si>
    <t>1、电脑操作熟练，熟练掌握PPT的制作，有一定的企业运营管理经验，有工作经验者优先。
2、中共党员优先。</t>
  </si>
  <si>
    <t>1、负责招标采购事务，制作评标文件，招标公告等；
2、负责对接下属公司招标采购事务；
3、负责对接上级管理部门日常事务；
4、负责主持公司运营系统总体设计方案，建立健全公司组织管理系统，制订合理的工作流程，建立精简、高效的操作架构体系，协调公司各部门工作，建立有效的运营机制；
5、完成领导交办的其他工作。</t>
  </si>
  <si>
    <t>江西南旅粮食经营有限公司</t>
  </si>
  <si>
    <t>行政文员</t>
  </si>
  <si>
    <t>中文类或相关专业</t>
  </si>
  <si>
    <t>1、中共党员优先。</t>
  </si>
  <si>
    <t>1、协助部门经理完成相关文件处理工作，编写文案等相关工作。</t>
  </si>
  <si>
    <t>年收入4.98万元左右
（含五险一金个人部分）</t>
  </si>
  <si>
    <t>财务主管</t>
  </si>
  <si>
    <t>财政金融类或相关专业、会计与审计类或相关专业</t>
  </si>
  <si>
    <t>1、协助部门经理完成财务核算、经济相关报表汇总，预算、结算、应收款催收等相关工作。</t>
  </si>
  <si>
    <t>年收入5.7万元左右
（含五险一金个人部分）</t>
  </si>
  <si>
    <t>江西绿叶面制品有限公司</t>
  </si>
  <si>
    <t>生产技术管理人员</t>
  </si>
  <si>
    <t>45周岁</t>
  </si>
  <si>
    <t>食品工程类专业</t>
  </si>
  <si>
    <t>1、有从事粮油生产相关工作经验者优先，中共党员优先。</t>
  </si>
  <si>
    <t>1、负责粮油生产技术、质检等方面的统筹等相关工作，能主动与上下级沟通处理好相关事宜。</t>
  </si>
  <si>
    <t>江西米老大商务有限公司</t>
  </si>
  <si>
    <t>前端开发</t>
  </si>
  <si>
    <t>38周岁</t>
  </si>
  <si>
    <t>1、具有三年以上Html5/Web前端开发经验，能够写原生代码,熟悉Http、Xml、vue、Json等网络开发知识、能独立根据接口文档和需求文档完成前端开发；
2、中共党员优先。</t>
  </si>
  <si>
    <t>1、根据Ul设计提供原型图，进行页面的开发；
2、根据产品需求和市场政策，开发相应的逻辑代码；
3、负责小程序源码的整改和优化，部署相应运行环境，产品的上下架处理。</t>
  </si>
  <si>
    <t>江西南旅储备粮管理有限公司</t>
  </si>
  <si>
    <t>计算机网络</t>
  </si>
  <si>
    <t>30周岁</t>
  </si>
  <si>
    <t>1、精通计算机网络运行方面的工作。
2、中共党员优先。</t>
  </si>
  <si>
    <t>1、管理公司网络建设，电脑使用、维护、保养等工作。</t>
  </si>
  <si>
    <t>年收入5.3万元左右（包含五险一金个人部分）</t>
  </si>
  <si>
    <t>南昌农业控股集团有限公司</t>
  </si>
  <si>
    <t>投融资主管</t>
  </si>
  <si>
    <t>财政金融类专业</t>
  </si>
  <si>
    <t>1、投融资主管，具有三年以上相关工作经验，或有金融行业工作背景优先。</t>
  </si>
  <si>
    <t xml:space="preserve">1、参与公司投融资业务策略的制定，统筹整体投融资管理，确保与公司整体战略相一致；
2、组织实施投融资方案，监督投融资项目的执行情况；
3、根据公司发展规划，制定公司中长期投融资计划，提供项目投融资规模方案、评价投融资方式及成本；
4、做好项目投融资的前期工作，包括项目的前期策划、运作设计方案、尽职调查和投融资洽谈等并及时办理各类投融资手续。
</t>
  </si>
  <si>
    <t>年薪 10万-12万元</t>
  </si>
  <si>
    <t>法务主管</t>
  </si>
  <si>
    <t>1、电脑操作熟练，熟练掌握PPT的制作，熟悉法律知识，有一定的文字功底；
2、全日制优先。</t>
  </si>
  <si>
    <t>1、谈判.起草.审核公司相关业务部门的法律文件，起草及修订格式协议，根据需要参与合同的谈判；
2、监督并确保公司运营符合相关法律法规的要求，及有关法律风险防范；
3、根据各部门.各项目的需求给出法律建议，识别.评估合规风险，并提供法律意见；
4、负责处理各类法律事件的调解.争议.仲裁和诉讼；
5、配合完成公司融资.投资.并购及其他交易项目；
6、负责与司法机关和政府机构进行沟通的事务工作。</t>
  </si>
  <si>
    <t>人事主管</t>
  </si>
  <si>
    <t>22周岁及以上、35周岁及以下</t>
  </si>
  <si>
    <t>人力资源管理专业</t>
  </si>
  <si>
    <t>取得初级及以上经济师证、企业人力资源管理师证</t>
  </si>
  <si>
    <t>1、中共党员，电脑操作熟练熟练掌握PPT的制作，有一定的企业人事管理经验，熟悉人力资源管理，有工作经验者优先。</t>
  </si>
  <si>
    <t>1、负责招聘工作，做好人员梯队建设。(根据公司各职能部门招聘计划，选择合适招聘渠道，合理开展招聘活动，做好选、育、用、留等相关工作）；
2、负责绩效考核管理工作（根据绩效相关制度，核算汇总绩效，考核数据统计表，做好各部门绩效考核数据统计分析工作）；
3、负责员工劳动关系管理工作（各类社会保险、商业险的办理，负责劳动合同的新订续签和终止等相关事宜。建立并管理员工档案，即时掌握人员增减变化，办理员工入职于离职手续。）；
4、负责薪酬福利管理工作（根据考核结果计算公司公司各职能部门员工工资，编制工资表）；
5、考勤管理（办理员工请、休假等手续，统计员工请假、换休、积假及出勤情况）。</t>
  </si>
  <si>
    <t>行政专员</t>
  </si>
  <si>
    <t>28周岁及以上、40周岁及以下</t>
  </si>
  <si>
    <t>汉语言文学相关专业、新闻学相关专业、计算机科学与技术相关专业</t>
  </si>
  <si>
    <t>1、能够独立完成3分钟左右的原创短视频；
2、视频拍摄、剪辑、制作等相关专业、大数据技术分析（有短视频相关工作经验优先）。</t>
  </si>
  <si>
    <t>1、语言组织及沟通协调能力强；
2、文字功底强，能胜任公文写作及各类宣传稿件的撰写工作；                            
3、负责集团内部信息化建设及维护；
4、负责集团办公系统的日常运行维护；
5、负责集团计算机硬件的安装调试、日常维护及管理；               
6、熟悉电脑周边设备（服务器、打印机、投影仪、电话等）等设备管理，以及网络平台的运行监控及维护；            
7、相关专业及1年以上相关工作经验优先考虑。</t>
  </si>
  <si>
    <t>党务专员</t>
  </si>
  <si>
    <t>行政管理专业、新闻类专业</t>
  </si>
  <si>
    <t>1、男性优先，中共党员、熟悉党务知识，有一定的文字功底；
2、电脑操作熟练熟练掌握PPT的制作；
3、全日制优先。</t>
  </si>
  <si>
    <t>1、负责起草党建工作计划，总结、报告和其他综合性文件并做好会议准备和会议记录；
2、做好党员队伍建设、党员教育管理等；
3、指导、检查下属各党支部对上级文件、党委工作计划、决议的落实情况；
4、完成领导交办的其他工作任务。</t>
  </si>
  <si>
    <t>南昌农控贸易有限公司</t>
  </si>
  <si>
    <t>行政管理、新闻类专业</t>
  </si>
  <si>
    <t>1、中共党员、熟悉党务知识，有一定的文字功底，电脑操作熟练熟练掌握PPT的制作；
2、全日制优先。</t>
  </si>
  <si>
    <t>1、负责起草党建工作计划，总结、报告和其他综合性文件并做好会议准备和会议记录；
2、做好党员队伍建设、党员教育管理等；
3、负责对接上级单位的工作，并协助完成。</t>
  </si>
  <si>
    <t>企划专员</t>
  </si>
  <si>
    <t>经济与贸易类、工商管理类或相关专业</t>
  </si>
  <si>
    <t>取得初级及以上会计师证、初级及以上经济师证</t>
  </si>
  <si>
    <t>1、三年企业管理工作经验。</t>
  </si>
  <si>
    <t>1、协助部门负责人做好经济分析及绩效考核等工作。</t>
  </si>
  <si>
    <t>主办会计</t>
  </si>
  <si>
    <t>取得中级及以上会计师证或
中级及以上经济师证或
中级及以上审计师证</t>
  </si>
  <si>
    <t>1、负责日常的会计核算工作，包括费用核算、成本核算、资金核算等；负责开展公司会计凭证的录入、审核、装订及会计档案的管理工作，确保单据凭证规范、数据准确和财务审核审批手续完整；负责公司各项财务支出的审核；
2、负责公司税务筹划和方案设计，审核税收支出；
3、负责编制内部税费报表，提供税务成本信息和分析；收集、整理、研究税收法律法规，为业务部门提供涉税咨询；
4、协助审查或参与拟订经济文件中相关的税务条款；协调税企关系，做好税务申报工作组织公司及下属各子公司编制资金使用计划；
5、负责公司及下属各子公司资金的集中管理。</t>
  </si>
  <si>
    <t>审计</t>
  </si>
  <si>
    <t>审计相关专业</t>
  </si>
  <si>
    <t>取得初级及以上会计师证</t>
  </si>
  <si>
    <t>1、负责对所有涉及的审计事项，编写内部审计报告；
2、协助审计部门和会计师事务所 对公司的独立审计活动；
3、负责做好有关审计资料的原始调查的收集、整理、建档工作，按规定保守秘密和保护当事人合法权益。</t>
  </si>
  <si>
    <t>依法缴纳五险一金</t>
  </si>
  <si>
    <t>南昌市赣鄱农业投资发展有限公司</t>
  </si>
  <si>
    <t>1、5年以上财务相关工作经验。</t>
  </si>
  <si>
    <t>1、负责日常的会计核算工作，包括费用核算、成本核算、资金核算等；
2、负责开展公司会计凭证的录入、审核、装订及会计档案的管理工作，确保单据凭证规范、数据准确和财务审核审批手续完整；负责公司各项财务支出的审核；
3、负责公司税务筹划和方案设计，审核税收支出；负责编制内部税费报表，提供税务成本信息和分析；
4、收集、整理、研究税收法律法规，为业务部门提供涉税咨询；协助审查或参与拟订经济文件中相关的税务条款；
5、协调税企关系，做好税务申报工作组织公司及下属各子公司编制资金使用计划；
6、负责公司及下属各子公司资金的集中管理。</t>
  </si>
  <si>
    <t>年薪9万-11万元</t>
  </si>
  <si>
    <t>运营</t>
  </si>
  <si>
    <t>30周岁及以上、45周岁及以下</t>
  </si>
  <si>
    <r>
      <rPr>
        <sz val="12"/>
        <rFont val="宋体"/>
        <charset val="134"/>
        <scheme val="minor"/>
      </rPr>
      <t>市场营销专业、</t>
    </r>
    <r>
      <rPr>
        <sz val="12"/>
        <color rgb="FFFF0000"/>
        <rFont val="宋体"/>
        <charset val="134"/>
        <scheme val="minor"/>
      </rPr>
      <t>公共经济与管理</t>
    </r>
    <r>
      <rPr>
        <sz val="12"/>
        <rFont val="宋体"/>
        <charset val="134"/>
        <scheme val="minor"/>
      </rPr>
      <t>相关专业</t>
    </r>
  </si>
  <si>
    <t>1、做市场分析，定期汇总市场运营整体情况；
2、制订、执行市场推广计划和方案，包括市场活动、广告及公关；
3、承担市场推广活动的策划和筹备工作；  
4、建立并维护与外部媒体、机关及相关社会机构的良好合作关系；  
5、完成部门领导交办的其它工作任务。</t>
  </si>
  <si>
    <t>1、负责日常的会计核算工作，包括费用核算、成本核算、资金核算等；
2、负责开展公司会计凭证的录入、审核、装订及会计档案的管理工作，确保单据凭证规范、数据准确和财务审核审批手续完整；
3、负责公司各项财务支出的审核；负责公司税务筹划和方案设计，审核税收支出；
4、负责编制内部税费报表，提供税务成本信息和分析；
5、收集、整理、研究税收法律法规，为业务部门提供涉税咨询；
6、协助审查或参与拟订经济文件中相关的税务条款；
7、协调税企关系，做好税务申报工作组织公司及下属各子公司编制资金使用计划；
8、负责公司及下属各子公司资金的集中管理。</t>
  </si>
  <si>
    <t>年薪11万-13万元</t>
  </si>
  <si>
    <t>人事专员</t>
  </si>
  <si>
    <t>1、要求党员。</t>
  </si>
  <si>
    <t>年薪10万-12万元</t>
  </si>
  <si>
    <t>综治专员</t>
  </si>
  <si>
    <t>25周岁及以上、35周岁及以下</t>
  </si>
  <si>
    <t>1、男性优先。</t>
  </si>
  <si>
    <t>1、负责普法宣传工作；
2、调解上访人员工作； 
3、负责资料的整理和完善； 
4、负责矛盾纠纷的排查、化解工作；
5、需长期深入一线基层驻点，建议男性。</t>
  </si>
  <si>
    <t>资产管理专员</t>
  </si>
  <si>
    <t>工商企业管理相关专业</t>
  </si>
  <si>
    <t>1、电脑操作熟练，有一定的企业运营管理经验，有工作经验者优先。</t>
  </si>
  <si>
    <t>1、负责固定资产的后期管理及相关数据统计；
2、协助做好资产的评估、变现、租赁等工作，并跟进回款，努力提高资产的利用率。</t>
  </si>
  <si>
    <t>20周岁及以上、45周岁及以下</t>
  </si>
  <si>
    <t>中文类、新闻类专业</t>
  </si>
  <si>
    <t>1、电脑操作熟练。</t>
  </si>
  <si>
    <t>1、语言组织及沟通协调能力强；
2、文字功底强，能胜任公文写作及各类宣传稿件的撰写工作；                            
3、负责集团内部信息化建设及维护；
4、负责集团办公系统的日常运行维护；
5、负责集团计算机硬件的安装调试、日常维护及管理；               
6、熟悉电脑周边设备（服务器、打印机、投影仪、电话等）等设备管理，以及网络平台的运行监控及维护；            
7、相关专业及1年以上相关⼯作经验优先考虑。</t>
  </si>
  <si>
    <t>合计</t>
  </si>
  <si>
    <t>考核类别</t>
  </si>
  <si>
    <t>岗位数</t>
  </si>
  <si>
    <t>科目代码</t>
  </si>
  <si>
    <t>10</t>
  </si>
  <si>
    <t>20</t>
  </si>
  <si>
    <t>30</t>
  </si>
  <si>
    <t>40</t>
  </si>
  <si>
    <t>单位代码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</si>
</sst>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b/>
      <sz val="11"/>
      <name val="仿宋"/>
      <charset val="134"/>
    </font>
    <font>
      <b/>
      <sz val="16"/>
      <name val="仿宋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5" fillId="0" borderId="0">
      <alignment vertical="center"/>
    </xf>
    <xf numFmtId="0" fontId="29" fillId="21" borderId="3" applyNumberFormat="0" applyAlignment="0" applyProtection="0">
      <alignment vertical="center"/>
    </xf>
    <xf numFmtId="0" fontId="25" fillId="0" borderId="0">
      <alignment vertical="center"/>
    </xf>
    <xf numFmtId="0" fontId="14" fillId="8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18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4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18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Normal 2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Normal 2" xfId="47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51"/>
  <sheetViews>
    <sheetView tabSelected="1" zoomScale="115" zoomScaleNormal="115" zoomScaleSheetLayoutView="85" workbookViewId="0">
      <pane ySplit="1" topLeftCell="A2" activePane="bottomLeft" state="frozen"/>
      <selection/>
      <selection pane="bottomLeft" activeCell="M5" sqref="M5"/>
    </sheetView>
  </sheetViews>
  <sheetFormatPr defaultColWidth="8.875" defaultRowHeight="13.5"/>
  <cols>
    <col min="1" max="1" width="5.25" style="14" customWidth="1"/>
    <col min="2" max="2" width="14.25" style="15" customWidth="1"/>
    <col min="3" max="3" width="7.875" style="14" customWidth="1"/>
    <col min="4" max="5" width="9" style="15" customWidth="1"/>
    <col min="6" max="6" width="6.625" style="16" customWidth="1"/>
    <col min="7" max="7" width="8.625" style="15" customWidth="1"/>
    <col min="8" max="8" width="10.5" style="17" customWidth="1"/>
    <col min="9" max="9" width="9.5" style="17" customWidth="1"/>
    <col min="10" max="10" width="11.5" style="14" customWidth="1"/>
    <col min="11" max="11" width="36.75" style="18" customWidth="1"/>
    <col min="12" max="12" width="40" style="18" customWidth="1"/>
    <col min="13" max="13" width="18.125" style="14" customWidth="1"/>
    <col min="14" max="14" width="13" style="14" customWidth="1"/>
    <col min="15" max="15" width="13.625" style="14" customWidth="1"/>
    <col min="16" max="16" width="10.875" style="19" customWidth="1"/>
    <col min="17" max="16384" width="8.875" style="20"/>
  </cols>
  <sheetData>
    <row r="1" s="10" customFormat="1" ht="42" customHeight="1" spans="1:16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1" t="s">
        <v>6</v>
      </c>
      <c r="H1" s="23" t="s">
        <v>7</v>
      </c>
      <c r="I1" s="23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</row>
    <row r="2" s="11" customFormat="1" ht="104.25" customHeight="1" spans="1:16">
      <c r="A2" s="24">
        <v>1</v>
      </c>
      <c r="B2" s="25" t="s">
        <v>16</v>
      </c>
      <c r="C2" s="25" t="s">
        <v>17</v>
      </c>
      <c r="D2" s="25" t="s">
        <v>18</v>
      </c>
      <c r="E2" s="25" t="str">
        <f>VLOOKUP(N2,Sheet1!A:D,4,FALSE)&amp;VLOOKUP(B2,Sheet1!A:D,4,FALSE)&amp;TEXT(A2,"00")</f>
        <v>300101</v>
      </c>
      <c r="F2" s="25">
        <v>1</v>
      </c>
      <c r="G2" s="25" t="s">
        <v>19</v>
      </c>
      <c r="H2" s="26" t="s">
        <v>20</v>
      </c>
      <c r="I2" s="26" t="s">
        <v>21</v>
      </c>
      <c r="J2" s="25" t="s">
        <v>22</v>
      </c>
      <c r="K2" s="30" t="s">
        <v>23</v>
      </c>
      <c r="L2" s="31" t="s">
        <v>24</v>
      </c>
      <c r="M2" s="25" t="s">
        <v>25</v>
      </c>
      <c r="N2" s="25" t="s">
        <v>26</v>
      </c>
      <c r="O2" s="24" t="s">
        <v>27</v>
      </c>
      <c r="P2" s="32" t="s">
        <v>28</v>
      </c>
    </row>
    <row r="3" s="11" customFormat="1" ht="155.25" customHeight="1" spans="1:16">
      <c r="A3" s="24">
        <v>2</v>
      </c>
      <c r="B3" s="25" t="s">
        <v>16</v>
      </c>
      <c r="C3" s="25" t="s">
        <v>17</v>
      </c>
      <c r="D3" s="25" t="s">
        <v>29</v>
      </c>
      <c r="E3" s="25" t="str">
        <f>VLOOKUP(N3,Sheet1!A:D,4,FALSE)&amp;VLOOKUP(B3,Sheet1!A:D,4,FALSE)&amp;TEXT(A3,"00")</f>
        <v>300102</v>
      </c>
      <c r="F3" s="25">
        <v>1</v>
      </c>
      <c r="G3" s="25" t="s">
        <v>19</v>
      </c>
      <c r="H3" s="26" t="s">
        <v>20</v>
      </c>
      <c r="I3" s="26" t="s">
        <v>30</v>
      </c>
      <c r="J3" s="25"/>
      <c r="K3" s="30" t="s">
        <v>31</v>
      </c>
      <c r="L3" s="33" t="s">
        <v>32</v>
      </c>
      <c r="M3" s="25" t="s">
        <v>25</v>
      </c>
      <c r="N3" s="25" t="s">
        <v>26</v>
      </c>
      <c r="O3" s="24" t="s">
        <v>27</v>
      </c>
      <c r="P3" s="32" t="s">
        <v>28</v>
      </c>
    </row>
    <row r="4" s="11" customFormat="1" ht="42.75" spans="1:16">
      <c r="A4" s="24">
        <v>3</v>
      </c>
      <c r="B4" s="25" t="s">
        <v>16</v>
      </c>
      <c r="C4" s="25" t="s">
        <v>17</v>
      </c>
      <c r="D4" s="25" t="s">
        <v>33</v>
      </c>
      <c r="E4" s="25" t="str">
        <f>VLOOKUP(N4,Sheet1!A:D,4,FALSE)&amp;VLOOKUP(B4,Sheet1!A:D,4,FALSE)&amp;TEXT(A4,"00")</f>
        <v>300103</v>
      </c>
      <c r="F4" s="25">
        <v>1</v>
      </c>
      <c r="G4" s="25" t="s">
        <v>19</v>
      </c>
      <c r="H4" s="26" t="s">
        <v>34</v>
      </c>
      <c r="I4" s="26" t="s">
        <v>35</v>
      </c>
      <c r="J4" s="25"/>
      <c r="K4" s="30" t="s">
        <v>36</v>
      </c>
      <c r="L4" s="31" t="s">
        <v>37</v>
      </c>
      <c r="M4" s="25" t="s">
        <v>25</v>
      </c>
      <c r="N4" s="25" t="s">
        <v>26</v>
      </c>
      <c r="O4" s="24" t="s">
        <v>27</v>
      </c>
      <c r="P4" s="32" t="s">
        <v>28</v>
      </c>
    </row>
    <row r="5" s="11" customFormat="1" ht="42.75" spans="1:16">
      <c r="A5" s="24">
        <v>4</v>
      </c>
      <c r="B5" s="27" t="s">
        <v>38</v>
      </c>
      <c r="C5" s="25" t="s">
        <v>17</v>
      </c>
      <c r="D5" s="25" t="s">
        <v>39</v>
      </c>
      <c r="E5" s="25" t="str">
        <f>VLOOKUP(N5,Sheet1!A:D,4,FALSE)&amp;VLOOKUP(B5,Sheet1!A:D,4,FALSE)&amp;TEXT(A5,"00")</f>
        <v>300204</v>
      </c>
      <c r="F5" s="25">
        <v>1</v>
      </c>
      <c r="G5" s="25" t="s">
        <v>19</v>
      </c>
      <c r="H5" s="26" t="s">
        <v>40</v>
      </c>
      <c r="I5" s="26" t="s">
        <v>41</v>
      </c>
      <c r="J5" s="25" t="s">
        <v>42</v>
      </c>
      <c r="K5" s="31" t="s">
        <v>43</v>
      </c>
      <c r="L5" s="31" t="s">
        <v>44</v>
      </c>
      <c r="M5" s="25" t="s">
        <v>45</v>
      </c>
      <c r="N5" s="25" t="s">
        <v>26</v>
      </c>
      <c r="O5" s="24" t="s">
        <v>27</v>
      </c>
      <c r="P5" s="32" t="s">
        <v>46</v>
      </c>
    </row>
    <row r="6" s="11" customFormat="1" ht="36" spans="1:16">
      <c r="A6" s="24">
        <v>5</v>
      </c>
      <c r="B6" s="27" t="s">
        <v>38</v>
      </c>
      <c r="C6" s="25" t="s">
        <v>17</v>
      </c>
      <c r="D6" s="25" t="s">
        <v>47</v>
      </c>
      <c r="E6" s="25" t="str">
        <f>VLOOKUP(N6,Sheet1!A:D,4,FALSE)&amp;VLOOKUP(B6,Sheet1!A:D,4,FALSE)&amp;TEXT(A6,"00")</f>
        <v>200205</v>
      </c>
      <c r="F6" s="25">
        <v>1</v>
      </c>
      <c r="G6" s="25" t="s">
        <v>19</v>
      </c>
      <c r="H6" s="26" t="s">
        <v>40</v>
      </c>
      <c r="I6" s="26" t="s">
        <v>48</v>
      </c>
      <c r="J6" s="25" t="s">
        <v>49</v>
      </c>
      <c r="K6" s="31" t="s">
        <v>50</v>
      </c>
      <c r="L6" s="31" t="s">
        <v>51</v>
      </c>
      <c r="M6" s="25" t="s">
        <v>45</v>
      </c>
      <c r="N6" s="25" t="s">
        <v>52</v>
      </c>
      <c r="O6" s="24" t="s">
        <v>27</v>
      </c>
      <c r="P6" s="32" t="s">
        <v>46</v>
      </c>
    </row>
    <row r="7" s="12" customFormat="1" ht="42.75" spans="1:16">
      <c r="A7" s="24">
        <v>6</v>
      </c>
      <c r="B7" s="27" t="s">
        <v>53</v>
      </c>
      <c r="C7" s="25" t="s">
        <v>17</v>
      </c>
      <c r="D7" s="25" t="s">
        <v>54</v>
      </c>
      <c r="E7" s="25" t="str">
        <f>VLOOKUP(N7,Sheet1!A:D,4,FALSE)&amp;VLOOKUP(B7,Sheet1!A:D,4,FALSE)&amp;TEXT(A7,"00")</f>
        <v>400306</v>
      </c>
      <c r="F7" s="28">
        <v>1</v>
      </c>
      <c r="G7" s="25" t="s">
        <v>19</v>
      </c>
      <c r="H7" s="26" t="s">
        <v>55</v>
      </c>
      <c r="I7" s="26" t="s">
        <v>56</v>
      </c>
      <c r="J7" s="25"/>
      <c r="K7" s="31" t="s">
        <v>57</v>
      </c>
      <c r="L7" s="31" t="s">
        <v>58</v>
      </c>
      <c r="M7" s="25" t="s">
        <v>59</v>
      </c>
      <c r="N7" s="25" t="s">
        <v>60</v>
      </c>
      <c r="O7" s="24" t="s">
        <v>27</v>
      </c>
      <c r="P7" s="32" t="s">
        <v>28</v>
      </c>
    </row>
    <row r="8" s="12" customFormat="1" ht="96" spans="1:16">
      <c r="A8" s="24">
        <v>7</v>
      </c>
      <c r="B8" s="27" t="s">
        <v>53</v>
      </c>
      <c r="C8" s="25" t="s">
        <v>17</v>
      </c>
      <c r="D8" s="25" t="s">
        <v>47</v>
      </c>
      <c r="E8" s="25" t="str">
        <f>VLOOKUP(N8,Sheet1!A:D,4,FALSE)&amp;VLOOKUP(B8,Sheet1!A:D,4,FALSE)&amp;TEXT(A8,"00")</f>
        <v>200307</v>
      </c>
      <c r="F8" s="25">
        <v>2</v>
      </c>
      <c r="G8" s="25" t="s">
        <v>19</v>
      </c>
      <c r="H8" s="26" t="s">
        <v>40</v>
      </c>
      <c r="I8" s="26" t="s">
        <v>48</v>
      </c>
      <c r="J8" s="24"/>
      <c r="K8" s="34" t="s">
        <v>61</v>
      </c>
      <c r="L8" s="31" t="s">
        <v>62</v>
      </c>
      <c r="M8" s="25" t="s">
        <v>59</v>
      </c>
      <c r="N8" s="25" t="s">
        <v>52</v>
      </c>
      <c r="O8" s="24" t="s">
        <v>27</v>
      </c>
      <c r="P8" s="32" t="s">
        <v>46</v>
      </c>
    </row>
    <row r="9" s="12" customFormat="1" ht="42.75" spans="1:16">
      <c r="A9" s="24">
        <v>8</v>
      </c>
      <c r="B9" s="27" t="s">
        <v>53</v>
      </c>
      <c r="C9" s="25" t="s">
        <v>17</v>
      </c>
      <c r="D9" s="25" t="s">
        <v>63</v>
      </c>
      <c r="E9" s="25" t="str">
        <f>VLOOKUP(N9,Sheet1!A:D,4,FALSE)&amp;VLOOKUP(B9,Sheet1!A:D,4,FALSE)&amp;TEXT(A9,"00")</f>
        <v>400308</v>
      </c>
      <c r="F9" s="28">
        <v>1</v>
      </c>
      <c r="G9" s="25" t="s">
        <v>19</v>
      </c>
      <c r="H9" s="26" t="s">
        <v>40</v>
      </c>
      <c r="I9" s="26" t="s">
        <v>64</v>
      </c>
      <c r="J9" s="24"/>
      <c r="K9" s="31" t="s">
        <v>65</v>
      </c>
      <c r="L9" s="31" t="s">
        <v>66</v>
      </c>
      <c r="M9" s="25" t="s">
        <v>59</v>
      </c>
      <c r="N9" s="25" t="s">
        <v>60</v>
      </c>
      <c r="O9" s="24" t="s">
        <v>27</v>
      </c>
      <c r="P9" s="32" t="s">
        <v>28</v>
      </c>
    </row>
    <row r="10" s="12" customFormat="1" ht="51.75" customHeight="1" spans="1:16">
      <c r="A10" s="24">
        <v>9</v>
      </c>
      <c r="B10" s="27" t="s">
        <v>53</v>
      </c>
      <c r="C10" s="25" t="s">
        <v>17</v>
      </c>
      <c r="D10" s="25" t="s">
        <v>67</v>
      </c>
      <c r="E10" s="25" t="str">
        <f>VLOOKUP(N10,Sheet1!A:D,4,FALSE)&amp;VLOOKUP(B10,Sheet1!A:D,4,FALSE)&amp;TEXT(A10,"00")</f>
        <v>300309</v>
      </c>
      <c r="F10" s="25">
        <v>1</v>
      </c>
      <c r="G10" s="25" t="s">
        <v>19</v>
      </c>
      <c r="H10" s="26" t="s">
        <v>40</v>
      </c>
      <c r="I10" s="26" t="s">
        <v>68</v>
      </c>
      <c r="J10" s="24"/>
      <c r="K10" s="31" t="s">
        <v>69</v>
      </c>
      <c r="L10" s="31" t="s">
        <v>70</v>
      </c>
      <c r="M10" s="25" t="s">
        <v>71</v>
      </c>
      <c r="N10" s="25" t="s">
        <v>26</v>
      </c>
      <c r="O10" s="24" t="s">
        <v>27</v>
      </c>
      <c r="P10" s="32" t="s">
        <v>28</v>
      </c>
    </row>
    <row r="11" s="12" customFormat="1" ht="69.75" customHeight="1" spans="1:16">
      <c r="A11" s="24">
        <v>10</v>
      </c>
      <c r="B11" s="27" t="s">
        <v>53</v>
      </c>
      <c r="C11" s="25" t="s">
        <v>72</v>
      </c>
      <c r="D11" s="25" t="s">
        <v>73</v>
      </c>
      <c r="E11" s="25" t="str">
        <f>VLOOKUP(N11,Sheet1!A:D,4,FALSE)&amp;VLOOKUP(B11,Sheet1!A:D,4,FALSE)&amp;TEXT(A11,"00")</f>
        <v>100310</v>
      </c>
      <c r="F11" s="25">
        <v>1</v>
      </c>
      <c r="G11" s="25" t="s">
        <v>19</v>
      </c>
      <c r="H11" s="26" t="s">
        <v>40</v>
      </c>
      <c r="I11" s="26" t="s">
        <v>74</v>
      </c>
      <c r="J11" s="24"/>
      <c r="K11" s="31" t="s">
        <v>75</v>
      </c>
      <c r="L11" s="31" t="s">
        <v>76</v>
      </c>
      <c r="M11" s="25" t="s">
        <v>59</v>
      </c>
      <c r="N11" s="25" t="s">
        <v>77</v>
      </c>
      <c r="O11" s="24" t="s">
        <v>27</v>
      </c>
      <c r="P11" s="32" t="s">
        <v>28</v>
      </c>
    </row>
    <row r="12" s="12" customFormat="1" ht="48" spans="1:16">
      <c r="A12" s="24">
        <v>11</v>
      </c>
      <c r="B12" s="27" t="s">
        <v>53</v>
      </c>
      <c r="C12" s="25" t="s">
        <v>72</v>
      </c>
      <c r="D12" s="25" t="s">
        <v>78</v>
      </c>
      <c r="E12" s="25" t="str">
        <f>VLOOKUP(N12,Sheet1!A:D,4,FALSE)&amp;VLOOKUP(B12,Sheet1!A:D,4,FALSE)&amp;TEXT(A12,"00")</f>
        <v>100311</v>
      </c>
      <c r="F12" s="25">
        <v>1</v>
      </c>
      <c r="G12" s="25" t="s">
        <v>19</v>
      </c>
      <c r="H12" s="26" t="s">
        <v>40</v>
      </c>
      <c r="I12" s="26" t="s">
        <v>74</v>
      </c>
      <c r="J12" s="24"/>
      <c r="K12" s="31" t="s">
        <v>79</v>
      </c>
      <c r="L12" s="31" t="s">
        <v>80</v>
      </c>
      <c r="M12" s="25" t="s">
        <v>59</v>
      </c>
      <c r="N12" s="25" t="s">
        <v>77</v>
      </c>
      <c r="O12" s="24" t="s">
        <v>27</v>
      </c>
      <c r="P12" s="32" t="s">
        <v>28</v>
      </c>
    </row>
    <row r="13" s="12" customFormat="1" ht="90" spans="1:16">
      <c r="A13" s="24">
        <v>12</v>
      </c>
      <c r="B13" s="27" t="s">
        <v>53</v>
      </c>
      <c r="C13" s="25" t="s">
        <v>17</v>
      </c>
      <c r="D13" s="25" t="s">
        <v>63</v>
      </c>
      <c r="E13" s="25" t="str">
        <f>VLOOKUP(N13,Sheet1!A:D,4,FALSE)&amp;VLOOKUP(B13,Sheet1!A:D,4,FALSE)&amp;TEXT(A13,"00")</f>
        <v>400312</v>
      </c>
      <c r="F13" s="28">
        <v>2</v>
      </c>
      <c r="G13" s="25" t="s">
        <v>19</v>
      </c>
      <c r="H13" s="26" t="s">
        <v>40</v>
      </c>
      <c r="I13" s="26" t="s">
        <v>81</v>
      </c>
      <c r="J13" s="24"/>
      <c r="K13" s="31" t="s">
        <v>82</v>
      </c>
      <c r="L13" s="34" t="s">
        <v>83</v>
      </c>
      <c r="M13" s="35" t="s">
        <v>84</v>
      </c>
      <c r="N13" s="25" t="s">
        <v>60</v>
      </c>
      <c r="O13" s="24" t="s">
        <v>27</v>
      </c>
      <c r="P13" s="32" t="s">
        <v>28</v>
      </c>
    </row>
    <row r="14" s="12" customFormat="1" ht="48" spans="1:16">
      <c r="A14" s="24">
        <v>13</v>
      </c>
      <c r="B14" s="27" t="s">
        <v>53</v>
      </c>
      <c r="C14" s="25" t="s">
        <v>17</v>
      </c>
      <c r="D14" s="25" t="s">
        <v>85</v>
      </c>
      <c r="E14" s="25" t="str">
        <f>VLOOKUP(N14,Sheet1!A:D,4,FALSE)&amp;VLOOKUP(B14,Sheet1!A:D,4,FALSE)&amp;TEXT(A14,"00")</f>
        <v>400313</v>
      </c>
      <c r="F14" s="28">
        <v>1</v>
      </c>
      <c r="G14" s="25" t="s">
        <v>19</v>
      </c>
      <c r="H14" s="26" t="s">
        <v>40</v>
      </c>
      <c r="I14" s="26" t="s">
        <v>81</v>
      </c>
      <c r="J14" s="24"/>
      <c r="K14" s="31" t="s">
        <v>86</v>
      </c>
      <c r="L14" s="31" t="s">
        <v>87</v>
      </c>
      <c r="M14" s="25" t="s">
        <v>59</v>
      </c>
      <c r="N14" s="25" t="s">
        <v>60</v>
      </c>
      <c r="O14" s="24" t="s">
        <v>27</v>
      </c>
      <c r="P14" s="32" t="s">
        <v>28</v>
      </c>
    </row>
    <row r="15" s="12" customFormat="1" ht="42.75" spans="1:16">
      <c r="A15" s="24">
        <v>14</v>
      </c>
      <c r="B15" s="27" t="s">
        <v>53</v>
      </c>
      <c r="C15" s="25" t="s">
        <v>17</v>
      </c>
      <c r="D15" s="25" t="s">
        <v>63</v>
      </c>
      <c r="E15" s="25" t="str">
        <f>VLOOKUP(N15,Sheet1!A:D,4,FALSE)&amp;VLOOKUP(B15,Sheet1!A:D,4,FALSE)&amp;TEXT(A15,"00")</f>
        <v>400314</v>
      </c>
      <c r="F15" s="28">
        <v>1</v>
      </c>
      <c r="G15" s="25" t="s">
        <v>19</v>
      </c>
      <c r="H15" s="26" t="s">
        <v>40</v>
      </c>
      <c r="I15" s="26" t="s">
        <v>88</v>
      </c>
      <c r="J15" s="24"/>
      <c r="K15" s="31" t="s">
        <v>89</v>
      </c>
      <c r="L15" s="31" t="s">
        <v>90</v>
      </c>
      <c r="M15" s="25" t="s">
        <v>59</v>
      </c>
      <c r="N15" s="25" t="s">
        <v>60</v>
      </c>
      <c r="O15" s="24" t="s">
        <v>27</v>
      </c>
      <c r="P15" s="32" t="s">
        <v>28</v>
      </c>
    </row>
    <row r="16" s="12" customFormat="1" ht="132" spans="1:16">
      <c r="A16" s="24">
        <v>15</v>
      </c>
      <c r="B16" s="27" t="s">
        <v>53</v>
      </c>
      <c r="C16" s="25" t="s">
        <v>17</v>
      </c>
      <c r="D16" s="25" t="s">
        <v>91</v>
      </c>
      <c r="E16" s="25" t="str">
        <f>VLOOKUP(N16,Sheet1!A:D,4,FALSE)&amp;VLOOKUP(B16,Sheet1!A:D,4,FALSE)&amp;TEXT(A16,"00")</f>
        <v>100315</v>
      </c>
      <c r="F16" s="28">
        <v>1</v>
      </c>
      <c r="G16" s="25" t="s">
        <v>19</v>
      </c>
      <c r="H16" s="26" t="s">
        <v>40</v>
      </c>
      <c r="I16" s="26" t="s">
        <v>92</v>
      </c>
      <c r="J16" s="25" t="s">
        <v>93</v>
      </c>
      <c r="K16" s="31" t="s">
        <v>94</v>
      </c>
      <c r="L16" s="31" t="s">
        <v>95</v>
      </c>
      <c r="M16" s="25" t="s">
        <v>96</v>
      </c>
      <c r="N16" s="25" t="s">
        <v>77</v>
      </c>
      <c r="O16" s="24" t="s">
        <v>27</v>
      </c>
      <c r="P16" s="32" t="s">
        <v>28</v>
      </c>
    </row>
    <row r="17" s="11" customFormat="1" ht="71.25" spans="1:16">
      <c r="A17" s="24">
        <v>16</v>
      </c>
      <c r="B17" s="27" t="s">
        <v>97</v>
      </c>
      <c r="C17" s="25" t="s">
        <v>17</v>
      </c>
      <c r="D17" s="25" t="s">
        <v>91</v>
      </c>
      <c r="E17" s="25" t="str">
        <f>VLOOKUP(N17,Sheet1!A:D,4,FALSE)&amp;VLOOKUP(B17,Sheet1!A:D,4,FALSE)&amp;TEXT(A17,"00")</f>
        <v>100416</v>
      </c>
      <c r="F17" s="25">
        <v>1</v>
      </c>
      <c r="G17" s="25" t="s">
        <v>19</v>
      </c>
      <c r="H17" s="26" t="s">
        <v>98</v>
      </c>
      <c r="I17" s="26" t="s">
        <v>92</v>
      </c>
      <c r="J17" s="25"/>
      <c r="K17" s="36" t="s">
        <v>99</v>
      </c>
      <c r="L17" s="31" t="s">
        <v>100</v>
      </c>
      <c r="M17" s="25" t="s">
        <v>101</v>
      </c>
      <c r="N17" s="25" t="s">
        <v>77</v>
      </c>
      <c r="O17" s="24" t="s">
        <v>27</v>
      </c>
      <c r="P17" s="32" t="s">
        <v>46</v>
      </c>
    </row>
    <row r="18" s="11" customFormat="1" ht="99.75" spans="1:16">
      <c r="A18" s="24">
        <v>17</v>
      </c>
      <c r="B18" s="27" t="s">
        <v>97</v>
      </c>
      <c r="C18" s="25" t="s">
        <v>17</v>
      </c>
      <c r="D18" s="25" t="s">
        <v>102</v>
      </c>
      <c r="E18" s="25" t="str">
        <f>VLOOKUP(N18,Sheet1!A:D,4,FALSE)&amp;VLOOKUP(B18,Sheet1!A:D,4,FALSE)&amp;TEXT(A18,"00")</f>
        <v>400417</v>
      </c>
      <c r="F18" s="28">
        <v>5</v>
      </c>
      <c r="G18" s="25" t="s">
        <v>19</v>
      </c>
      <c r="H18" s="26" t="s">
        <v>98</v>
      </c>
      <c r="I18" s="26" t="s">
        <v>103</v>
      </c>
      <c r="J18" s="25"/>
      <c r="K18" s="31" t="s">
        <v>104</v>
      </c>
      <c r="L18" s="31" t="s">
        <v>105</v>
      </c>
      <c r="M18" s="25" t="s">
        <v>106</v>
      </c>
      <c r="N18" s="25" t="s">
        <v>60</v>
      </c>
      <c r="O18" s="24" t="s">
        <v>27</v>
      </c>
      <c r="P18" s="32" t="s">
        <v>46</v>
      </c>
    </row>
    <row r="19" s="11" customFormat="1" ht="123" customHeight="1" spans="1:16">
      <c r="A19" s="24">
        <v>18</v>
      </c>
      <c r="B19" s="27" t="s">
        <v>97</v>
      </c>
      <c r="C19" s="25" t="s">
        <v>17</v>
      </c>
      <c r="D19" s="25" t="s">
        <v>102</v>
      </c>
      <c r="E19" s="25" t="str">
        <f>VLOOKUP(N19,Sheet1!A:D,4,FALSE)&amp;VLOOKUP(B19,Sheet1!A:D,4,FALSE)&amp;TEXT(A19,"00")</f>
        <v>400418</v>
      </c>
      <c r="F19" s="28">
        <v>1</v>
      </c>
      <c r="G19" s="25" t="s">
        <v>19</v>
      </c>
      <c r="H19" s="26" t="s">
        <v>98</v>
      </c>
      <c r="I19" s="26" t="s">
        <v>107</v>
      </c>
      <c r="J19" s="25"/>
      <c r="K19" s="31" t="s">
        <v>104</v>
      </c>
      <c r="L19" s="31" t="s">
        <v>108</v>
      </c>
      <c r="M19" s="25" t="s">
        <v>106</v>
      </c>
      <c r="N19" s="25" t="s">
        <v>60</v>
      </c>
      <c r="O19" s="24" t="s">
        <v>27</v>
      </c>
      <c r="P19" s="32" t="s">
        <v>46</v>
      </c>
    </row>
    <row r="20" s="11" customFormat="1" ht="192" spans="1:16">
      <c r="A20" s="24">
        <v>19</v>
      </c>
      <c r="B20" s="27" t="s">
        <v>109</v>
      </c>
      <c r="C20" s="25" t="s">
        <v>17</v>
      </c>
      <c r="D20" s="25" t="s">
        <v>110</v>
      </c>
      <c r="E20" s="25" t="str">
        <f>VLOOKUP(N20,Sheet1!A:D,4,FALSE)&amp;VLOOKUP(B20,Sheet1!A:D,4,FALSE)&amp;TEXT(A20,"00")</f>
        <v>100519</v>
      </c>
      <c r="F20" s="25">
        <v>1</v>
      </c>
      <c r="G20" s="25" t="s">
        <v>19</v>
      </c>
      <c r="H20" s="26" t="s">
        <v>98</v>
      </c>
      <c r="I20" s="26" t="s">
        <v>92</v>
      </c>
      <c r="J20" s="25"/>
      <c r="K20" s="31" t="s">
        <v>111</v>
      </c>
      <c r="L20" s="31" t="s">
        <v>112</v>
      </c>
      <c r="M20" s="25" t="s">
        <v>113</v>
      </c>
      <c r="N20" s="25" t="s">
        <v>77</v>
      </c>
      <c r="O20" s="24" t="s">
        <v>27</v>
      </c>
      <c r="P20" s="32" t="s">
        <v>46</v>
      </c>
    </row>
    <row r="21" s="11" customFormat="1" ht="132" spans="1:16">
      <c r="A21" s="24">
        <v>20</v>
      </c>
      <c r="B21" s="27" t="s">
        <v>114</v>
      </c>
      <c r="C21" s="25" t="s">
        <v>72</v>
      </c>
      <c r="D21" s="25" t="s">
        <v>47</v>
      </c>
      <c r="E21" s="25" t="str">
        <f>VLOOKUP(N21,Sheet1!A:D,4,FALSE)&amp;VLOOKUP(B21,Sheet1!A:D,4,FALSE)&amp;TEXT(A21,"00")</f>
        <v>200620</v>
      </c>
      <c r="F21" s="25">
        <v>2</v>
      </c>
      <c r="G21" s="25" t="s">
        <v>19</v>
      </c>
      <c r="H21" s="26" t="s">
        <v>40</v>
      </c>
      <c r="I21" s="26" t="s">
        <v>48</v>
      </c>
      <c r="J21" s="25" t="s">
        <v>49</v>
      </c>
      <c r="K21" s="31" t="s">
        <v>115</v>
      </c>
      <c r="L21" s="31" t="s">
        <v>116</v>
      </c>
      <c r="M21" s="25" t="s">
        <v>117</v>
      </c>
      <c r="N21" s="25" t="s">
        <v>52</v>
      </c>
      <c r="O21" s="24" t="s">
        <v>27</v>
      </c>
      <c r="P21" s="32" t="s">
        <v>46</v>
      </c>
    </row>
    <row r="22" s="11" customFormat="1" ht="108" spans="1:16">
      <c r="A22" s="24">
        <v>21</v>
      </c>
      <c r="B22" s="27" t="s">
        <v>114</v>
      </c>
      <c r="C22" s="25" t="s">
        <v>72</v>
      </c>
      <c r="D22" s="25" t="s">
        <v>118</v>
      </c>
      <c r="E22" s="25" t="str">
        <f>VLOOKUP(N22,Sheet1!A:D,4,FALSE)&amp;VLOOKUP(B22,Sheet1!A:D,4,FALSE)&amp;TEXT(A22,"00")</f>
        <v>100621</v>
      </c>
      <c r="F22" s="25">
        <v>2</v>
      </c>
      <c r="G22" s="25" t="s">
        <v>19</v>
      </c>
      <c r="H22" s="26" t="s">
        <v>40</v>
      </c>
      <c r="I22" s="26" t="s">
        <v>119</v>
      </c>
      <c r="J22" s="25"/>
      <c r="K22" s="31" t="s">
        <v>120</v>
      </c>
      <c r="L22" s="31" t="s">
        <v>121</v>
      </c>
      <c r="M22" s="25" t="s">
        <v>117</v>
      </c>
      <c r="N22" s="25" t="s">
        <v>77</v>
      </c>
      <c r="O22" s="24" t="s">
        <v>27</v>
      </c>
      <c r="P22" s="32" t="s">
        <v>28</v>
      </c>
    </row>
    <row r="23" s="11" customFormat="1" ht="60" spans="1:16">
      <c r="A23" s="24">
        <v>22</v>
      </c>
      <c r="B23" s="25" t="s">
        <v>122</v>
      </c>
      <c r="C23" s="25" t="s">
        <v>72</v>
      </c>
      <c r="D23" s="25" t="s">
        <v>123</v>
      </c>
      <c r="E23" s="25" t="str">
        <f>VLOOKUP(N23,Sheet1!A:D,4,FALSE)&amp;VLOOKUP(B23,Sheet1!A:D,4,FALSE)&amp;TEXT(A23,"00")</f>
        <v>100722</v>
      </c>
      <c r="F23" s="25">
        <v>1</v>
      </c>
      <c r="G23" s="25" t="s">
        <v>19</v>
      </c>
      <c r="H23" s="26" t="s">
        <v>40</v>
      </c>
      <c r="I23" s="26" t="s">
        <v>119</v>
      </c>
      <c r="J23" s="25"/>
      <c r="K23" s="31" t="s">
        <v>124</v>
      </c>
      <c r="L23" s="31" t="s">
        <v>125</v>
      </c>
      <c r="M23" s="25" t="s">
        <v>126</v>
      </c>
      <c r="N23" s="25" t="s">
        <v>77</v>
      </c>
      <c r="O23" s="24" t="s">
        <v>27</v>
      </c>
      <c r="P23" s="32" t="s">
        <v>28</v>
      </c>
    </row>
    <row r="24" s="13" customFormat="1" ht="48" spans="1:16">
      <c r="A24" s="24">
        <v>23</v>
      </c>
      <c r="B24" s="25" t="s">
        <v>122</v>
      </c>
      <c r="C24" s="25" t="s">
        <v>72</v>
      </c>
      <c r="D24" s="25" t="s">
        <v>127</v>
      </c>
      <c r="E24" s="25" t="str">
        <f>VLOOKUP(N24,Sheet1!A:D,4,FALSE)&amp;VLOOKUP(B24,Sheet1!A:D,4,FALSE)&amp;TEXT(A24,"00")</f>
        <v>100723</v>
      </c>
      <c r="F24" s="25">
        <v>1</v>
      </c>
      <c r="G24" s="25" t="s">
        <v>19</v>
      </c>
      <c r="H24" s="26" t="s">
        <v>40</v>
      </c>
      <c r="I24" s="26" t="s">
        <v>119</v>
      </c>
      <c r="J24" s="25"/>
      <c r="K24" s="31" t="s">
        <v>128</v>
      </c>
      <c r="L24" s="31" t="s">
        <v>129</v>
      </c>
      <c r="M24" s="25" t="s">
        <v>126</v>
      </c>
      <c r="N24" s="25" t="s">
        <v>77</v>
      </c>
      <c r="O24" s="24" t="s">
        <v>27</v>
      </c>
      <c r="P24" s="32" t="s">
        <v>28</v>
      </c>
    </row>
    <row r="25" s="13" customFormat="1" ht="60" spans="1:16">
      <c r="A25" s="24">
        <v>24</v>
      </c>
      <c r="B25" s="25" t="s">
        <v>122</v>
      </c>
      <c r="C25" s="25" t="s">
        <v>72</v>
      </c>
      <c r="D25" s="25" t="s">
        <v>130</v>
      </c>
      <c r="E25" s="25" t="str">
        <f>VLOOKUP(N25,Sheet1!A:D,4,FALSE)&amp;VLOOKUP(B25,Sheet1!A:D,4,FALSE)&amp;TEXT(A25,"00")</f>
        <v>300724</v>
      </c>
      <c r="F25" s="29">
        <v>1</v>
      </c>
      <c r="G25" s="25" t="s">
        <v>19</v>
      </c>
      <c r="H25" s="26" t="s">
        <v>40</v>
      </c>
      <c r="I25" s="26" t="s">
        <v>131</v>
      </c>
      <c r="J25" s="25"/>
      <c r="K25" s="31" t="s">
        <v>132</v>
      </c>
      <c r="L25" s="31" t="s">
        <v>133</v>
      </c>
      <c r="M25" s="25" t="s">
        <v>134</v>
      </c>
      <c r="N25" s="25" t="s">
        <v>26</v>
      </c>
      <c r="O25" s="24" t="s">
        <v>27</v>
      </c>
      <c r="P25" s="32" t="s">
        <v>28</v>
      </c>
    </row>
    <row r="26" s="13" customFormat="1" ht="144" spans="1:16">
      <c r="A26" s="24">
        <v>25</v>
      </c>
      <c r="B26" s="25" t="s">
        <v>122</v>
      </c>
      <c r="C26" s="25" t="s">
        <v>72</v>
      </c>
      <c r="D26" s="25" t="s">
        <v>135</v>
      </c>
      <c r="E26" s="25" t="str">
        <f>VLOOKUP(N26,Sheet1!A:D,4,FALSE)&amp;VLOOKUP(B26,Sheet1!A:D,4,FALSE)&amp;TEXT(A26,"00")</f>
        <v>100725</v>
      </c>
      <c r="F26" s="25">
        <v>1</v>
      </c>
      <c r="G26" s="25" t="s">
        <v>19</v>
      </c>
      <c r="H26" s="26" t="s">
        <v>40</v>
      </c>
      <c r="I26" s="26" t="s">
        <v>92</v>
      </c>
      <c r="J26" s="25"/>
      <c r="K26" s="31" t="s">
        <v>136</v>
      </c>
      <c r="L26" s="31" t="s">
        <v>137</v>
      </c>
      <c r="M26" s="25" t="s">
        <v>96</v>
      </c>
      <c r="N26" s="25" t="s">
        <v>77</v>
      </c>
      <c r="O26" s="24" t="s">
        <v>27</v>
      </c>
      <c r="P26" s="32" t="s">
        <v>46</v>
      </c>
    </row>
    <row r="27" s="13" customFormat="1" ht="104.1" customHeight="1" spans="1:16">
      <c r="A27" s="24">
        <v>26</v>
      </c>
      <c r="B27" s="25" t="s">
        <v>122</v>
      </c>
      <c r="C27" s="25" t="s">
        <v>72</v>
      </c>
      <c r="D27" s="25" t="s">
        <v>138</v>
      </c>
      <c r="E27" s="25" t="str">
        <f>VLOOKUP(N27,Sheet1!A:D,4,FALSE)&amp;VLOOKUP(B27,Sheet1!A:D,4,FALSE)&amp;TEXT(A27,"00")</f>
        <v>200726</v>
      </c>
      <c r="F27" s="25">
        <v>1</v>
      </c>
      <c r="G27" s="25" t="s">
        <v>139</v>
      </c>
      <c r="H27" s="26" t="s">
        <v>40</v>
      </c>
      <c r="I27" s="26" t="s">
        <v>48</v>
      </c>
      <c r="J27" s="25" t="s">
        <v>49</v>
      </c>
      <c r="K27" s="31" t="s">
        <v>140</v>
      </c>
      <c r="L27" s="31" t="s">
        <v>141</v>
      </c>
      <c r="M27" s="25" t="s">
        <v>134</v>
      </c>
      <c r="N27" s="25" t="s">
        <v>52</v>
      </c>
      <c r="O27" s="24" t="s">
        <v>27</v>
      </c>
      <c r="P27" s="32" t="s">
        <v>46</v>
      </c>
    </row>
    <row r="28" s="13" customFormat="1" ht="132" spans="1:16">
      <c r="A28" s="24">
        <v>27</v>
      </c>
      <c r="B28" s="27" t="s">
        <v>142</v>
      </c>
      <c r="C28" s="27" t="s">
        <v>72</v>
      </c>
      <c r="D28" s="27" t="s">
        <v>143</v>
      </c>
      <c r="E28" s="25" t="str">
        <f>VLOOKUP(N28,Sheet1!A:D,4,FALSE)&amp;VLOOKUP(B28,Sheet1!A:D,4,FALSE)&amp;TEXT(A28,"00")</f>
        <v>100827</v>
      </c>
      <c r="F28" s="27">
        <v>1</v>
      </c>
      <c r="G28" s="27" t="s">
        <v>19</v>
      </c>
      <c r="H28" s="26" t="s">
        <v>40</v>
      </c>
      <c r="I28" s="37" t="s">
        <v>119</v>
      </c>
      <c r="J28" s="27"/>
      <c r="K28" s="38" t="s">
        <v>144</v>
      </c>
      <c r="L28" s="30" t="s">
        <v>145</v>
      </c>
      <c r="M28" s="27" t="s">
        <v>146</v>
      </c>
      <c r="N28" s="25" t="s">
        <v>77</v>
      </c>
      <c r="O28" s="24" t="s">
        <v>27</v>
      </c>
      <c r="P28" s="32" t="s">
        <v>46</v>
      </c>
    </row>
    <row r="29" s="13" customFormat="1" ht="96" spans="1:16">
      <c r="A29" s="24">
        <v>28</v>
      </c>
      <c r="B29" s="27" t="s">
        <v>142</v>
      </c>
      <c r="C29" s="27" t="s">
        <v>72</v>
      </c>
      <c r="D29" s="25" t="s">
        <v>147</v>
      </c>
      <c r="E29" s="25" t="str">
        <f>VLOOKUP(N29,Sheet1!A:D,4,FALSE)&amp;VLOOKUP(B29,Sheet1!A:D,4,FALSE)&amp;TEXT(A29,"00")</f>
        <v>100828</v>
      </c>
      <c r="F29" s="27">
        <v>1</v>
      </c>
      <c r="G29" s="27" t="s">
        <v>19</v>
      </c>
      <c r="H29" s="26" t="s">
        <v>40</v>
      </c>
      <c r="I29" s="37" t="s">
        <v>119</v>
      </c>
      <c r="J29" s="27"/>
      <c r="K29" s="38" t="s">
        <v>148</v>
      </c>
      <c r="L29" s="30" t="s">
        <v>149</v>
      </c>
      <c r="M29" s="27" t="s">
        <v>146</v>
      </c>
      <c r="N29" s="27" t="s">
        <v>77</v>
      </c>
      <c r="O29" s="24" t="s">
        <v>27</v>
      </c>
      <c r="P29" s="32" t="s">
        <v>46</v>
      </c>
    </row>
    <row r="30" s="13" customFormat="1" ht="57" spans="1:16">
      <c r="A30" s="24">
        <v>29</v>
      </c>
      <c r="B30" s="25" t="s">
        <v>150</v>
      </c>
      <c r="C30" s="25" t="s">
        <v>72</v>
      </c>
      <c r="D30" s="25" t="s">
        <v>151</v>
      </c>
      <c r="E30" s="25" t="str">
        <f>VLOOKUP(N30,Sheet1!A:D,4,FALSE)&amp;VLOOKUP(B30,Sheet1!A:D,4,FALSE)&amp;TEXT(A30,"00")</f>
        <v>100929</v>
      </c>
      <c r="F30" s="25">
        <v>1</v>
      </c>
      <c r="G30" s="25" t="s">
        <v>19</v>
      </c>
      <c r="H30" s="26" t="s">
        <v>40</v>
      </c>
      <c r="I30" s="26" t="s">
        <v>152</v>
      </c>
      <c r="J30" s="25"/>
      <c r="K30" s="31" t="s">
        <v>153</v>
      </c>
      <c r="L30" s="31" t="s">
        <v>154</v>
      </c>
      <c r="M30" s="25" t="s">
        <v>155</v>
      </c>
      <c r="N30" s="25" t="s">
        <v>77</v>
      </c>
      <c r="O30" s="24" t="s">
        <v>27</v>
      </c>
      <c r="P30" s="32" t="s">
        <v>46</v>
      </c>
    </row>
    <row r="31" s="13" customFormat="1" ht="87" customHeight="1" spans="1:16">
      <c r="A31" s="24">
        <v>30</v>
      </c>
      <c r="B31" s="25" t="s">
        <v>150</v>
      </c>
      <c r="C31" s="25" t="s">
        <v>72</v>
      </c>
      <c r="D31" s="25" t="s">
        <v>156</v>
      </c>
      <c r="E31" s="25" t="str">
        <f>VLOOKUP(N31,Sheet1!A:D,4,FALSE)&amp;VLOOKUP(B31,Sheet1!A:D,4,FALSE)&amp;TEXT(A31,"00")</f>
        <v>200930</v>
      </c>
      <c r="F31" s="25">
        <v>1</v>
      </c>
      <c r="G31" s="25" t="s">
        <v>19</v>
      </c>
      <c r="H31" s="26" t="s">
        <v>40</v>
      </c>
      <c r="I31" s="26" t="s">
        <v>157</v>
      </c>
      <c r="J31" s="25" t="s">
        <v>49</v>
      </c>
      <c r="K31" s="39" t="s">
        <v>153</v>
      </c>
      <c r="L31" s="31" t="s">
        <v>158</v>
      </c>
      <c r="M31" s="25" t="s">
        <v>159</v>
      </c>
      <c r="N31" s="25" t="s">
        <v>52</v>
      </c>
      <c r="O31" s="24" t="s">
        <v>27</v>
      </c>
      <c r="P31" s="32" t="s">
        <v>46</v>
      </c>
    </row>
    <row r="32" s="13" customFormat="1" ht="57" spans="1:16">
      <c r="A32" s="24">
        <v>31</v>
      </c>
      <c r="B32" s="25" t="s">
        <v>160</v>
      </c>
      <c r="C32" s="25" t="s">
        <v>72</v>
      </c>
      <c r="D32" s="25" t="s">
        <v>161</v>
      </c>
      <c r="E32" s="25" t="str">
        <f>VLOOKUP(N32,Sheet1!A:D,4,FALSE)&amp;VLOOKUP(B32,Sheet1!A:D,4,FALSE)&amp;TEXT(A32,"00")</f>
        <v>101031</v>
      </c>
      <c r="F32" s="25">
        <v>1</v>
      </c>
      <c r="G32" s="25" t="s">
        <v>162</v>
      </c>
      <c r="H32" s="26" t="s">
        <v>40</v>
      </c>
      <c r="I32" s="26" t="s">
        <v>163</v>
      </c>
      <c r="J32" s="25"/>
      <c r="K32" s="31" t="s">
        <v>164</v>
      </c>
      <c r="L32" s="31" t="s">
        <v>165</v>
      </c>
      <c r="M32" s="25" t="s">
        <v>155</v>
      </c>
      <c r="N32" s="25" t="s">
        <v>77</v>
      </c>
      <c r="O32" s="24" t="s">
        <v>27</v>
      </c>
      <c r="P32" s="32" t="s">
        <v>46</v>
      </c>
    </row>
    <row r="33" s="13" customFormat="1" ht="125.1" customHeight="1" spans="1:16">
      <c r="A33" s="24">
        <v>32</v>
      </c>
      <c r="B33" s="27" t="s">
        <v>166</v>
      </c>
      <c r="C33" s="27" t="s">
        <v>72</v>
      </c>
      <c r="D33" s="27" t="s">
        <v>167</v>
      </c>
      <c r="E33" s="25" t="str">
        <f>VLOOKUP(N33,Sheet1!A:D,4,FALSE)&amp;VLOOKUP(B33,Sheet1!A:D,4,FALSE)&amp;TEXT(A33,"00")</f>
        <v>301132</v>
      </c>
      <c r="F33" s="27">
        <v>1</v>
      </c>
      <c r="G33" s="27" t="s">
        <v>168</v>
      </c>
      <c r="H33" s="26" t="s">
        <v>40</v>
      </c>
      <c r="I33" s="26" t="s">
        <v>131</v>
      </c>
      <c r="J33" s="25"/>
      <c r="K33" s="31" t="s">
        <v>169</v>
      </c>
      <c r="L33" s="31" t="s">
        <v>170</v>
      </c>
      <c r="M33" s="25" t="s">
        <v>96</v>
      </c>
      <c r="N33" s="25" t="s">
        <v>26</v>
      </c>
      <c r="O33" s="24" t="s">
        <v>27</v>
      </c>
      <c r="P33" s="32" t="s">
        <v>46</v>
      </c>
    </row>
    <row r="34" s="13" customFormat="1" ht="70.5" customHeight="1" spans="1:16">
      <c r="A34" s="24">
        <v>33</v>
      </c>
      <c r="B34" s="25" t="s">
        <v>171</v>
      </c>
      <c r="C34" s="25" t="s">
        <v>72</v>
      </c>
      <c r="D34" s="25" t="s">
        <v>172</v>
      </c>
      <c r="E34" s="25" t="str">
        <f>VLOOKUP(N34,Sheet1!A:D,4,FALSE)&amp;VLOOKUP(B34,Sheet1!A:D,4,FALSE)&amp;TEXT(A34,"00")</f>
        <v>301233</v>
      </c>
      <c r="F34" s="25">
        <v>1</v>
      </c>
      <c r="G34" s="25" t="s">
        <v>173</v>
      </c>
      <c r="H34" s="26" t="s">
        <v>40</v>
      </c>
      <c r="I34" s="26" t="s">
        <v>131</v>
      </c>
      <c r="J34" s="25"/>
      <c r="K34" s="31" t="s">
        <v>174</v>
      </c>
      <c r="L34" s="31" t="s">
        <v>175</v>
      </c>
      <c r="M34" s="25" t="s">
        <v>176</v>
      </c>
      <c r="N34" s="25" t="s">
        <v>26</v>
      </c>
      <c r="O34" s="24" t="s">
        <v>27</v>
      </c>
      <c r="P34" s="32" t="s">
        <v>46</v>
      </c>
    </row>
    <row r="35" s="13" customFormat="1" ht="120" spans="1:16">
      <c r="A35" s="24">
        <v>34</v>
      </c>
      <c r="B35" s="27" t="s">
        <v>177</v>
      </c>
      <c r="C35" s="25" t="s">
        <v>72</v>
      </c>
      <c r="D35" s="25" t="s">
        <v>178</v>
      </c>
      <c r="E35" s="25" t="str">
        <f>VLOOKUP(N35,Sheet1!A:D,4,FALSE)&amp;VLOOKUP(B35,Sheet1!A:D,4,FALSE)&amp;TEXT(A35,"00")</f>
        <v>101334</v>
      </c>
      <c r="F35" s="25">
        <v>1</v>
      </c>
      <c r="G35" s="25" t="s">
        <v>139</v>
      </c>
      <c r="H35" s="26" t="s">
        <v>40</v>
      </c>
      <c r="I35" s="26" t="s">
        <v>179</v>
      </c>
      <c r="J35" s="25"/>
      <c r="K35" s="31" t="s">
        <v>180</v>
      </c>
      <c r="L35" s="31" t="s">
        <v>181</v>
      </c>
      <c r="M35" s="25" t="s">
        <v>182</v>
      </c>
      <c r="N35" s="25" t="s">
        <v>77</v>
      </c>
      <c r="O35" s="24" t="s">
        <v>27</v>
      </c>
      <c r="P35" s="40" t="s">
        <v>46</v>
      </c>
    </row>
    <row r="36" s="13" customFormat="1" ht="108" spans="1:16">
      <c r="A36" s="24">
        <v>35</v>
      </c>
      <c r="B36" s="27" t="s">
        <v>177</v>
      </c>
      <c r="C36" s="25" t="s">
        <v>72</v>
      </c>
      <c r="D36" s="25" t="s">
        <v>183</v>
      </c>
      <c r="E36" s="25" t="str">
        <f>VLOOKUP(N36,Sheet1!A:D,4,FALSE)&amp;VLOOKUP(B36,Sheet1!A:D,4,FALSE)&amp;TEXT(A36,"00")</f>
        <v>101335</v>
      </c>
      <c r="F36" s="25">
        <v>1</v>
      </c>
      <c r="G36" s="25" t="s">
        <v>19</v>
      </c>
      <c r="H36" s="26" t="s">
        <v>40</v>
      </c>
      <c r="I36" s="26" t="s">
        <v>92</v>
      </c>
      <c r="J36" s="25"/>
      <c r="K36" s="31" t="s">
        <v>184</v>
      </c>
      <c r="L36" s="31" t="s">
        <v>185</v>
      </c>
      <c r="M36" s="25" t="s">
        <v>182</v>
      </c>
      <c r="N36" s="25" t="s">
        <v>77</v>
      </c>
      <c r="O36" s="24" t="s">
        <v>27</v>
      </c>
      <c r="P36" s="40" t="s">
        <v>46</v>
      </c>
    </row>
    <row r="37" s="13" customFormat="1" ht="168" spans="1:16">
      <c r="A37" s="24">
        <v>36</v>
      </c>
      <c r="B37" s="27" t="s">
        <v>177</v>
      </c>
      <c r="C37" s="25" t="s">
        <v>72</v>
      </c>
      <c r="D37" s="25" t="s">
        <v>186</v>
      </c>
      <c r="E37" s="25" t="str">
        <f>VLOOKUP(N37,Sheet1!A:D,4,FALSE)&amp;VLOOKUP(B37,Sheet1!A:D,4,FALSE)&amp;TEXT(A37,"00")</f>
        <v>101336</v>
      </c>
      <c r="F37" s="25">
        <v>1</v>
      </c>
      <c r="G37" s="25" t="s">
        <v>187</v>
      </c>
      <c r="H37" s="26" t="s">
        <v>98</v>
      </c>
      <c r="I37" s="26" t="s">
        <v>188</v>
      </c>
      <c r="J37" s="25" t="s">
        <v>189</v>
      </c>
      <c r="K37" s="31" t="s">
        <v>190</v>
      </c>
      <c r="L37" s="31" t="s">
        <v>191</v>
      </c>
      <c r="M37" s="25" t="s">
        <v>182</v>
      </c>
      <c r="N37" s="25" t="s">
        <v>77</v>
      </c>
      <c r="O37" s="24" t="s">
        <v>27</v>
      </c>
      <c r="P37" s="40" t="s">
        <v>46</v>
      </c>
    </row>
    <row r="38" s="13" customFormat="1" ht="120" spans="1:16">
      <c r="A38" s="24">
        <v>37</v>
      </c>
      <c r="B38" s="27" t="s">
        <v>177</v>
      </c>
      <c r="C38" s="25" t="s">
        <v>17</v>
      </c>
      <c r="D38" s="25" t="s">
        <v>192</v>
      </c>
      <c r="E38" s="25" t="str">
        <f>VLOOKUP(N38,Sheet1!A:D,4,FALSE)&amp;VLOOKUP(B38,Sheet1!A:D,4,FALSE)&amp;TEXT(A38,"00")</f>
        <v>101337</v>
      </c>
      <c r="F38" s="25">
        <v>1</v>
      </c>
      <c r="G38" s="25" t="s">
        <v>193</v>
      </c>
      <c r="H38" s="26" t="s">
        <v>40</v>
      </c>
      <c r="I38" s="26" t="s">
        <v>194</v>
      </c>
      <c r="J38" s="25"/>
      <c r="K38" s="31" t="s">
        <v>195</v>
      </c>
      <c r="L38" s="31" t="s">
        <v>196</v>
      </c>
      <c r="M38" s="25" t="s">
        <v>182</v>
      </c>
      <c r="N38" s="25" t="s">
        <v>77</v>
      </c>
      <c r="O38" s="24" t="s">
        <v>27</v>
      </c>
      <c r="P38" s="40" t="s">
        <v>46</v>
      </c>
    </row>
    <row r="39" s="13" customFormat="1" ht="72" spans="1:16">
      <c r="A39" s="24">
        <v>38</v>
      </c>
      <c r="B39" s="27" t="s">
        <v>177</v>
      </c>
      <c r="C39" s="25" t="s">
        <v>17</v>
      </c>
      <c r="D39" s="25" t="s">
        <v>197</v>
      </c>
      <c r="E39" s="25" t="str">
        <f>VLOOKUP(N39,Sheet1!A:D,4,FALSE)&amp;VLOOKUP(B39,Sheet1!A:D,4,FALSE)&amp;TEXT(A39,"00")</f>
        <v>101338</v>
      </c>
      <c r="F39" s="25">
        <v>1</v>
      </c>
      <c r="G39" s="25" t="s">
        <v>139</v>
      </c>
      <c r="H39" s="26" t="s">
        <v>40</v>
      </c>
      <c r="I39" s="26" t="s">
        <v>198</v>
      </c>
      <c r="J39" s="25"/>
      <c r="K39" s="31" t="s">
        <v>199</v>
      </c>
      <c r="L39" s="31" t="s">
        <v>200</v>
      </c>
      <c r="M39" s="25" t="s">
        <v>182</v>
      </c>
      <c r="N39" s="25" t="s">
        <v>77</v>
      </c>
      <c r="O39" s="24" t="s">
        <v>27</v>
      </c>
      <c r="P39" s="40" t="s">
        <v>46</v>
      </c>
    </row>
    <row r="40" s="13" customFormat="1" ht="48" spans="1:16">
      <c r="A40" s="24">
        <v>39</v>
      </c>
      <c r="B40" s="27" t="s">
        <v>201</v>
      </c>
      <c r="C40" s="25" t="s">
        <v>17</v>
      </c>
      <c r="D40" s="25" t="s">
        <v>197</v>
      </c>
      <c r="E40" s="25" t="str">
        <f>VLOOKUP(N40,Sheet1!A:D,4,FALSE)&amp;VLOOKUP(B40,Sheet1!A:D,4,FALSE)&amp;TEXT(A40,"00")</f>
        <v>101439</v>
      </c>
      <c r="F40" s="25">
        <v>1</v>
      </c>
      <c r="G40" s="25" t="s">
        <v>139</v>
      </c>
      <c r="H40" s="26" t="s">
        <v>40</v>
      </c>
      <c r="I40" s="26" t="s">
        <v>202</v>
      </c>
      <c r="J40" s="25"/>
      <c r="K40" s="31" t="s">
        <v>203</v>
      </c>
      <c r="L40" s="31" t="s">
        <v>204</v>
      </c>
      <c r="M40" s="25" t="s">
        <v>182</v>
      </c>
      <c r="N40" s="25" t="s">
        <v>77</v>
      </c>
      <c r="O40" s="24" t="s">
        <v>27</v>
      </c>
      <c r="P40" s="40" t="s">
        <v>46</v>
      </c>
    </row>
    <row r="41" s="13" customFormat="1" ht="71.25" spans="1:16">
      <c r="A41" s="24">
        <v>40</v>
      </c>
      <c r="B41" s="27" t="s">
        <v>177</v>
      </c>
      <c r="C41" s="25" t="s">
        <v>17</v>
      </c>
      <c r="D41" s="25" t="s">
        <v>205</v>
      </c>
      <c r="E41" s="25" t="str">
        <f>VLOOKUP(N41,Sheet1!A:D,4,FALSE)&amp;VLOOKUP(B41,Sheet1!A:D,4,FALSE)&amp;TEXT(A41,"00")</f>
        <v>101340</v>
      </c>
      <c r="F41" s="25">
        <v>2</v>
      </c>
      <c r="G41" s="25" t="s">
        <v>187</v>
      </c>
      <c r="H41" s="26" t="s">
        <v>40</v>
      </c>
      <c r="I41" s="26" t="s">
        <v>206</v>
      </c>
      <c r="J41" s="25" t="s">
        <v>207</v>
      </c>
      <c r="K41" s="31" t="s">
        <v>208</v>
      </c>
      <c r="L41" s="31" t="s">
        <v>209</v>
      </c>
      <c r="M41" s="25" t="s">
        <v>182</v>
      </c>
      <c r="N41" s="25" t="s">
        <v>77</v>
      </c>
      <c r="O41" s="24" t="s">
        <v>27</v>
      </c>
      <c r="P41" s="40" t="s">
        <v>46</v>
      </c>
    </row>
    <row r="42" s="13" customFormat="1" ht="156" spans="1:16">
      <c r="A42" s="24">
        <v>41</v>
      </c>
      <c r="B42" s="25" t="s">
        <v>177</v>
      </c>
      <c r="C42" s="25" t="s">
        <v>17</v>
      </c>
      <c r="D42" s="25" t="s">
        <v>210</v>
      </c>
      <c r="E42" s="25" t="str">
        <f>VLOOKUP(N42,Sheet1!A:D,4,FALSE)&amp;VLOOKUP(B42,Sheet1!A:D,4,FALSE)&amp;TEXT(A42,"00")</f>
        <v>201341</v>
      </c>
      <c r="F42" s="25">
        <v>2</v>
      </c>
      <c r="G42" s="25" t="s">
        <v>19</v>
      </c>
      <c r="H42" s="26" t="s">
        <v>40</v>
      </c>
      <c r="I42" s="26" t="s">
        <v>48</v>
      </c>
      <c r="J42" s="25" t="s">
        <v>211</v>
      </c>
      <c r="K42" s="31"/>
      <c r="L42" s="31" t="s">
        <v>212</v>
      </c>
      <c r="M42" s="25" t="s">
        <v>182</v>
      </c>
      <c r="N42" s="25" t="s">
        <v>52</v>
      </c>
      <c r="O42" s="24" t="s">
        <v>27</v>
      </c>
      <c r="P42" s="40" t="s">
        <v>46</v>
      </c>
    </row>
    <row r="43" s="13" customFormat="1" ht="71.25" spans="1:16">
      <c r="A43" s="24">
        <v>42</v>
      </c>
      <c r="B43" s="27" t="s">
        <v>177</v>
      </c>
      <c r="C43" s="25" t="s">
        <v>17</v>
      </c>
      <c r="D43" s="25" t="s">
        <v>213</v>
      </c>
      <c r="E43" s="25" t="str">
        <f>VLOOKUP(N43,Sheet1!A:D,4,FALSE)&amp;VLOOKUP(B43,Sheet1!A:D,4,FALSE)&amp;TEXT(A43,"00")</f>
        <v>101342</v>
      </c>
      <c r="F43" s="25">
        <v>1</v>
      </c>
      <c r="G43" s="25" t="s">
        <v>187</v>
      </c>
      <c r="H43" s="26" t="s">
        <v>98</v>
      </c>
      <c r="I43" s="26" t="s">
        <v>214</v>
      </c>
      <c r="J43" s="25" t="s">
        <v>215</v>
      </c>
      <c r="K43" s="31" t="s">
        <v>99</v>
      </c>
      <c r="L43" s="31" t="s">
        <v>216</v>
      </c>
      <c r="M43" s="25" t="s">
        <v>217</v>
      </c>
      <c r="N43" s="25" t="s">
        <v>77</v>
      </c>
      <c r="O43" s="24" t="s">
        <v>27</v>
      </c>
      <c r="P43" s="40" t="s">
        <v>46</v>
      </c>
    </row>
    <row r="44" s="13" customFormat="1" ht="156" spans="1:16">
      <c r="A44" s="24">
        <v>43</v>
      </c>
      <c r="B44" s="27" t="s">
        <v>218</v>
      </c>
      <c r="C44" s="25" t="s">
        <v>17</v>
      </c>
      <c r="D44" s="25" t="s">
        <v>47</v>
      </c>
      <c r="E44" s="25" t="str">
        <f>VLOOKUP(N44,Sheet1!A:D,4,FALSE)&amp;VLOOKUP(B44,Sheet1!A:D,4,FALSE)&amp;TEXT(A44,"00")</f>
        <v>201543</v>
      </c>
      <c r="F44" s="25">
        <v>1</v>
      </c>
      <c r="G44" s="25" t="s">
        <v>19</v>
      </c>
      <c r="H44" s="26" t="s">
        <v>40</v>
      </c>
      <c r="I44" s="26" t="s">
        <v>48</v>
      </c>
      <c r="J44" s="25" t="s">
        <v>211</v>
      </c>
      <c r="K44" s="31" t="s">
        <v>219</v>
      </c>
      <c r="L44" s="31" t="s">
        <v>220</v>
      </c>
      <c r="M44" s="25" t="s">
        <v>221</v>
      </c>
      <c r="N44" s="25" t="s">
        <v>52</v>
      </c>
      <c r="O44" s="24" t="s">
        <v>27</v>
      </c>
      <c r="P44" s="40" t="s">
        <v>46</v>
      </c>
    </row>
    <row r="45" s="13" customFormat="1" ht="84" spans="1:16">
      <c r="A45" s="24">
        <v>44</v>
      </c>
      <c r="B45" s="27" t="s">
        <v>218</v>
      </c>
      <c r="C45" s="25" t="s">
        <v>72</v>
      </c>
      <c r="D45" s="25" t="s">
        <v>222</v>
      </c>
      <c r="E45" s="25" t="str">
        <f>VLOOKUP(N45,Sheet1!A:D,4,FALSE)&amp;VLOOKUP(B45,Sheet1!A:D,4,FALSE)&amp;TEXT(A45,"00")</f>
        <v>101544</v>
      </c>
      <c r="F45" s="25">
        <v>2</v>
      </c>
      <c r="G45" s="25" t="s">
        <v>223</v>
      </c>
      <c r="H45" s="26" t="s">
        <v>40</v>
      </c>
      <c r="I45" s="26" t="s">
        <v>224</v>
      </c>
      <c r="J45" s="25"/>
      <c r="K45" s="31"/>
      <c r="L45" s="31" t="s">
        <v>225</v>
      </c>
      <c r="M45" s="25" t="s">
        <v>96</v>
      </c>
      <c r="N45" s="25" t="s">
        <v>77</v>
      </c>
      <c r="O45" s="24" t="s">
        <v>27</v>
      </c>
      <c r="P45" s="40" t="s">
        <v>46</v>
      </c>
    </row>
    <row r="46" s="13" customFormat="1" ht="180" spans="1:16">
      <c r="A46" s="24">
        <v>45</v>
      </c>
      <c r="B46" s="27" t="s">
        <v>218</v>
      </c>
      <c r="C46" s="25" t="s">
        <v>17</v>
      </c>
      <c r="D46" s="25" t="s">
        <v>210</v>
      </c>
      <c r="E46" s="25" t="str">
        <f>VLOOKUP(N46,Sheet1!A:D,4,FALSE)&amp;VLOOKUP(B46,Sheet1!A:D,4,FALSE)&amp;TEXT(A46,"00")</f>
        <v>201545</v>
      </c>
      <c r="F46" s="25">
        <v>1</v>
      </c>
      <c r="G46" s="25" t="s">
        <v>19</v>
      </c>
      <c r="H46" s="26" t="s">
        <v>40</v>
      </c>
      <c r="I46" s="26" t="s">
        <v>48</v>
      </c>
      <c r="J46" s="25" t="s">
        <v>211</v>
      </c>
      <c r="K46" s="31"/>
      <c r="L46" s="31" t="s">
        <v>226</v>
      </c>
      <c r="M46" s="25" t="s">
        <v>227</v>
      </c>
      <c r="N46" s="25" t="s">
        <v>52</v>
      </c>
      <c r="O46" s="24" t="s">
        <v>27</v>
      </c>
      <c r="P46" s="40" t="s">
        <v>46</v>
      </c>
    </row>
    <row r="47" s="13" customFormat="1" ht="168" spans="1:16">
      <c r="A47" s="24">
        <v>46</v>
      </c>
      <c r="B47" s="27" t="s">
        <v>201</v>
      </c>
      <c r="C47" s="25" t="s">
        <v>17</v>
      </c>
      <c r="D47" s="25" t="s">
        <v>228</v>
      </c>
      <c r="E47" s="25" t="str">
        <f>VLOOKUP(N47,Sheet1!A:D,4,FALSE)&amp;VLOOKUP(B47,Sheet1!A:D,4,FALSE)&amp;TEXT(A47,"00")</f>
        <v>101446</v>
      </c>
      <c r="F47" s="25">
        <v>1</v>
      </c>
      <c r="G47" s="25" t="s">
        <v>187</v>
      </c>
      <c r="H47" s="26" t="s">
        <v>40</v>
      </c>
      <c r="I47" s="26" t="s">
        <v>188</v>
      </c>
      <c r="J47" s="25"/>
      <c r="K47" s="31" t="s">
        <v>229</v>
      </c>
      <c r="L47" s="31" t="s">
        <v>191</v>
      </c>
      <c r="M47" s="25" t="s">
        <v>230</v>
      </c>
      <c r="N47" s="25" t="s">
        <v>77</v>
      </c>
      <c r="O47" s="24" t="s">
        <v>27</v>
      </c>
      <c r="P47" s="40" t="s">
        <v>46</v>
      </c>
    </row>
    <row r="48" s="13" customFormat="1" ht="60" spans="1:16">
      <c r="A48" s="24">
        <v>47</v>
      </c>
      <c r="B48" s="27" t="s">
        <v>201</v>
      </c>
      <c r="C48" s="25" t="s">
        <v>17</v>
      </c>
      <c r="D48" s="25" t="s">
        <v>231</v>
      </c>
      <c r="E48" s="25" t="str">
        <f>VLOOKUP(N48,Sheet1!A:D,4,FALSE)&amp;VLOOKUP(B48,Sheet1!A:D,4,FALSE)&amp;TEXT(A48,"00")</f>
        <v>101447</v>
      </c>
      <c r="F48" s="25">
        <v>1</v>
      </c>
      <c r="G48" s="25" t="s">
        <v>232</v>
      </c>
      <c r="H48" s="26" t="s">
        <v>40</v>
      </c>
      <c r="I48" s="26" t="s">
        <v>119</v>
      </c>
      <c r="J48" s="25"/>
      <c r="K48" s="31" t="s">
        <v>233</v>
      </c>
      <c r="L48" s="31" t="s">
        <v>234</v>
      </c>
      <c r="M48" s="25" t="s">
        <v>221</v>
      </c>
      <c r="N48" s="25" t="s">
        <v>77</v>
      </c>
      <c r="O48" s="24" t="s">
        <v>27</v>
      </c>
      <c r="P48" s="40" t="s">
        <v>46</v>
      </c>
    </row>
    <row r="49" s="13" customFormat="1" ht="71.25" spans="1:16">
      <c r="A49" s="24">
        <v>48</v>
      </c>
      <c r="B49" s="27" t="s">
        <v>201</v>
      </c>
      <c r="C49" s="25" t="s">
        <v>17</v>
      </c>
      <c r="D49" s="25" t="s">
        <v>235</v>
      </c>
      <c r="E49" s="25" t="str">
        <f>VLOOKUP(N49,Sheet1!A:D,4,FALSE)&amp;VLOOKUP(B49,Sheet1!A:D,4,FALSE)&amp;TEXT(A49,"00")</f>
        <v>101448</v>
      </c>
      <c r="F49" s="25">
        <v>3</v>
      </c>
      <c r="G49" s="25" t="s">
        <v>19</v>
      </c>
      <c r="H49" s="26" t="s">
        <v>98</v>
      </c>
      <c r="I49" s="26" t="s">
        <v>236</v>
      </c>
      <c r="J49" s="25"/>
      <c r="K49" s="31" t="s">
        <v>237</v>
      </c>
      <c r="L49" s="31" t="s">
        <v>238</v>
      </c>
      <c r="M49" s="25" t="s">
        <v>230</v>
      </c>
      <c r="N49" s="25" t="s">
        <v>77</v>
      </c>
      <c r="O49" s="24" t="s">
        <v>27</v>
      </c>
      <c r="P49" s="40" t="s">
        <v>46</v>
      </c>
    </row>
    <row r="50" s="13" customFormat="1" ht="120" spans="1:16">
      <c r="A50" s="24">
        <v>49</v>
      </c>
      <c r="B50" s="27" t="s">
        <v>201</v>
      </c>
      <c r="C50" s="25" t="s">
        <v>17</v>
      </c>
      <c r="D50" s="25" t="s">
        <v>151</v>
      </c>
      <c r="E50" s="25" t="str">
        <f>VLOOKUP(N50,Sheet1!A:D,4,FALSE)&amp;VLOOKUP(B50,Sheet1!A:D,4,FALSE)&amp;TEXT(A50,"00")</f>
        <v>101449</v>
      </c>
      <c r="F50" s="25">
        <v>1</v>
      </c>
      <c r="G50" s="25" t="s">
        <v>239</v>
      </c>
      <c r="H50" s="26" t="s">
        <v>40</v>
      </c>
      <c r="I50" s="26" t="s">
        <v>240</v>
      </c>
      <c r="J50" s="25"/>
      <c r="K50" s="31" t="s">
        <v>241</v>
      </c>
      <c r="L50" s="31" t="s">
        <v>242</v>
      </c>
      <c r="M50" s="25" t="s">
        <v>230</v>
      </c>
      <c r="N50" s="25" t="s">
        <v>77</v>
      </c>
      <c r="O50" s="24" t="s">
        <v>27</v>
      </c>
      <c r="P50" s="40" t="s">
        <v>46</v>
      </c>
    </row>
    <row r="51" s="13" customFormat="1" ht="32.25" customHeight="1" spans="1:16">
      <c r="A51" s="24"/>
      <c r="B51" s="27" t="s">
        <v>243</v>
      </c>
      <c r="C51" s="27"/>
      <c r="D51" s="27"/>
      <c r="E51" s="27"/>
      <c r="F51" s="25">
        <f>SUM(F2:F50)</f>
        <v>62</v>
      </c>
      <c r="G51" s="25"/>
      <c r="H51" s="26"/>
      <c r="I51" s="26"/>
      <c r="J51" s="25"/>
      <c r="K51" s="31"/>
      <c r="L51" s="31"/>
      <c r="M51" s="25"/>
      <c r="N51" s="25"/>
      <c r="O51" s="25"/>
      <c r="P51" s="40"/>
    </row>
  </sheetData>
  <sheetProtection selectLockedCells="1" selectUnlockedCells="1" insertColumns="0" deleteColumns="0"/>
  <autoFilter ref="A1:P51">
    <extLst/>
  </autoFilter>
  <sortState ref="A2:Q51">
    <sortCondition ref="A2:A51"/>
  </sortState>
  <dataValidations count="4">
    <dataValidation type="list" allowBlank="1" showInputMessage="1" showErrorMessage="1" sqref="D47">
      <formula1>INDIRECT($C$3)</formula1>
    </dataValidation>
    <dataValidation type="textLength" operator="lessThanOrEqual" allowBlank="1" showInputMessage="1" showErrorMessage="1" promptTitle="字数限制：" prompt="请控制在100字以内。" sqref="K28">
      <formula1>100</formula1>
    </dataValidation>
    <dataValidation type="textLength" operator="lessThanOrEqual" allowBlank="1" showInputMessage="1" showErrorMessage="1" promptTitle="字数限制：" prompt="请控制在200字以内。" sqref="N29 M35:N35 M44 M28:M29 M36:M40 N36:N37 M41:N42 M46:N47">
      <formula1>200</formula1>
    </dataValidation>
    <dataValidation type="list" allowBlank="1" showInputMessage="1" showErrorMessage="1" sqref="D50">
      <formula1>INDIRECT($C$4)</formula1>
    </dataValidation>
  </dataValidations>
  <pageMargins left="0.236220472440945" right="0.236220472440945" top="0.748031496062992" bottom="0.748031496062992" header="0.31496062992126" footer="0.31496062992126"/>
  <pageSetup paperSize="8" scale="95" orientation="landscape"/>
  <headerFooter>
    <oddFooter>&amp;C第 &amp;P 页 &amp;R&amp;[岗位计划表]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22"/>
  <sheetViews>
    <sheetView workbookViewId="0">
      <selection activeCell="D7" sqref="D7"/>
    </sheetView>
  </sheetViews>
  <sheetFormatPr defaultColWidth="9" defaultRowHeight="13.5" outlineLevelCol="3"/>
  <cols>
    <col min="1" max="1" width="33.875" style="1" customWidth="1"/>
    <col min="2" max="2" width="12.625" style="1" customWidth="1"/>
    <col min="3" max="3" width="15.5" style="1" customWidth="1"/>
    <col min="4" max="4" width="9" style="2"/>
  </cols>
  <sheetData>
    <row r="1" ht="27.95" customHeight="1" spans="1:4">
      <c r="A1" s="3" t="s">
        <v>244</v>
      </c>
      <c r="B1" s="3" t="s">
        <v>5</v>
      </c>
      <c r="C1" s="3" t="s">
        <v>245</v>
      </c>
      <c r="D1" s="4" t="s">
        <v>246</v>
      </c>
    </row>
    <row r="2" ht="27.95" customHeight="1" spans="1:4">
      <c r="A2" s="3" t="s">
        <v>77</v>
      </c>
      <c r="B2" s="5">
        <f>SUMIF(岗位计划表1!N:N,A2,岗位计划表1!F:F)</f>
        <v>31</v>
      </c>
      <c r="C2" s="5">
        <f>COUNTIF(岗位计划表1!N:N,A2)</f>
        <v>26</v>
      </c>
      <c r="D2" s="6" t="s">
        <v>247</v>
      </c>
    </row>
    <row r="3" ht="27.95" customHeight="1" spans="1:4">
      <c r="A3" s="3" t="s">
        <v>52</v>
      </c>
      <c r="B3" s="5">
        <f>SUMIF(岗位计划表1!N:N,A3,岗位计划表1!F:F)</f>
        <v>11</v>
      </c>
      <c r="C3" s="5">
        <f>COUNTIF(岗位计划表1!N:N,A3)</f>
        <v>8</v>
      </c>
      <c r="D3" s="6" t="s">
        <v>248</v>
      </c>
    </row>
    <row r="4" ht="27.95" customHeight="1" spans="1:4">
      <c r="A4" s="3" t="s">
        <v>26</v>
      </c>
      <c r="B4" s="5">
        <f>SUMIF(岗位计划表1!N:N,A4,岗位计划表1!F:F)</f>
        <v>8</v>
      </c>
      <c r="C4" s="5">
        <f>COUNTIF(岗位计划表1!N:N,A4)</f>
        <v>8</v>
      </c>
      <c r="D4" s="6" t="s">
        <v>249</v>
      </c>
    </row>
    <row r="5" ht="27.95" customHeight="1" spans="1:4">
      <c r="A5" s="3" t="s">
        <v>60</v>
      </c>
      <c r="B5" s="5">
        <f>SUMIF(岗位计划表1!N:N,A5,岗位计划表1!F:F)</f>
        <v>12</v>
      </c>
      <c r="C5" s="5">
        <f>COUNTIF(岗位计划表1!N:N,A5)</f>
        <v>7</v>
      </c>
      <c r="D5" s="6" t="s">
        <v>250</v>
      </c>
    </row>
    <row r="7" spans="1:4">
      <c r="A7" s="3" t="s">
        <v>1</v>
      </c>
      <c r="B7" s="5"/>
      <c r="C7" s="5"/>
      <c r="D7" s="3" t="s">
        <v>251</v>
      </c>
    </row>
    <row r="8" spans="1:4">
      <c r="A8" s="7" t="s">
        <v>16</v>
      </c>
      <c r="B8" s="5"/>
      <c r="C8" s="5"/>
      <c r="D8" s="8" t="str">
        <f>TEXT(ROW()-7,"00")</f>
        <v>01</v>
      </c>
    </row>
    <row r="9" spans="1:4">
      <c r="A9" s="7" t="s">
        <v>38</v>
      </c>
      <c r="B9" s="5"/>
      <c r="C9" s="5"/>
      <c r="D9" s="8" t="str">
        <f t="shared" ref="D9:D22" si="0">TEXT(ROW()-7,"00")</f>
        <v>02</v>
      </c>
    </row>
    <row r="10" spans="1:4">
      <c r="A10" s="7" t="s">
        <v>53</v>
      </c>
      <c r="B10" s="5"/>
      <c r="C10" s="5"/>
      <c r="D10" s="8" t="str">
        <f t="shared" si="0"/>
        <v>03</v>
      </c>
    </row>
    <row r="11" spans="1:4">
      <c r="A11" s="7" t="s">
        <v>97</v>
      </c>
      <c r="B11" s="5"/>
      <c r="C11" s="5"/>
      <c r="D11" s="8" t="str">
        <f t="shared" si="0"/>
        <v>04</v>
      </c>
    </row>
    <row r="12" spans="1:4">
      <c r="A12" s="7" t="s">
        <v>109</v>
      </c>
      <c r="B12" s="5"/>
      <c r="C12" s="5"/>
      <c r="D12" s="8" t="str">
        <f t="shared" si="0"/>
        <v>05</v>
      </c>
    </row>
    <row r="13" spans="1:4">
      <c r="A13" s="7" t="s">
        <v>114</v>
      </c>
      <c r="B13" s="5"/>
      <c r="C13" s="5"/>
      <c r="D13" s="8" t="str">
        <f t="shared" si="0"/>
        <v>06</v>
      </c>
    </row>
    <row r="14" spans="1:4">
      <c r="A14" s="7" t="s">
        <v>122</v>
      </c>
      <c r="B14" s="5"/>
      <c r="C14" s="5"/>
      <c r="D14" s="8" t="str">
        <f t="shared" si="0"/>
        <v>07</v>
      </c>
    </row>
    <row r="15" spans="1:4">
      <c r="A15" s="7" t="s">
        <v>142</v>
      </c>
      <c r="B15" s="5"/>
      <c r="C15" s="5"/>
      <c r="D15" s="8" t="str">
        <f t="shared" si="0"/>
        <v>08</v>
      </c>
    </row>
    <row r="16" spans="1:4">
      <c r="A16" s="7" t="s">
        <v>150</v>
      </c>
      <c r="B16" s="5"/>
      <c r="C16" s="5"/>
      <c r="D16" s="8" t="str">
        <f t="shared" si="0"/>
        <v>09</v>
      </c>
    </row>
    <row r="17" spans="1:4">
      <c r="A17" s="7" t="s">
        <v>160</v>
      </c>
      <c r="B17" s="5"/>
      <c r="C17" s="5"/>
      <c r="D17" s="8" t="str">
        <f t="shared" si="0"/>
        <v>10</v>
      </c>
    </row>
    <row r="18" spans="1:4">
      <c r="A18" s="7" t="s">
        <v>166</v>
      </c>
      <c r="B18" s="5"/>
      <c r="C18" s="5"/>
      <c r="D18" s="8" t="str">
        <f t="shared" si="0"/>
        <v>11</v>
      </c>
    </row>
    <row r="19" spans="1:4">
      <c r="A19" s="7" t="s">
        <v>171</v>
      </c>
      <c r="B19" s="5"/>
      <c r="C19" s="5"/>
      <c r="D19" s="8" t="str">
        <f t="shared" si="0"/>
        <v>12</v>
      </c>
    </row>
    <row r="20" spans="1:4">
      <c r="A20" s="7" t="s">
        <v>177</v>
      </c>
      <c r="B20" s="5"/>
      <c r="C20" s="5"/>
      <c r="D20" s="8" t="str">
        <f t="shared" si="0"/>
        <v>13</v>
      </c>
    </row>
    <row r="21" spans="1:4">
      <c r="A21" s="9" t="s">
        <v>201</v>
      </c>
      <c r="B21" s="5"/>
      <c r="C21" s="5"/>
      <c r="D21" s="8" t="str">
        <f t="shared" si="0"/>
        <v>14</v>
      </c>
    </row>
    <row r="22" spans="1:4">
      <c r="A22" s="7" t="s">
        <v>218</v>
      </c>
      <c r="B22" s="5"/>
      <c r="C22" s="5"/>
      <c r="D22" s="8" t="str">
        <f t="shared" si="0"/>
        <v>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guoxiaoyi</dc:creator>
  <cp:lastModifiedBy>暖男。</cp:lastModifiedBy>
  <dcterms:created xsi:type="dcterms:W3CDTF">2017-08-30T01:16:00Z</dcterms:created>
  <cp:lastPrinted>2022-07-25T07:00:00Z</cp:lastPrinted>
  <dcterms:modified xsi:type="dcterms:W3CDTF">2022-08-29T07:37:52Z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77A0D97145A84570904C81C6E2E1FF0A</vt:lpwstr>
  </property>
</Properties>
</file>